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U:\FINANZIARIO\CONTRACTA SICOPAT SIMOG contratti\"/>
    </mc:Choice>
  </mc:AlternateContent>
  <xr:revisionPtr revIDLastSave="0" documentId="8_{37AF4854-CB65-4BC8-BFBC-ABCBE1BE0C55}" xr6:coauthVersionLast="47" xr6:coauthVersionMax="47" xr10:uidLastSave="{00000000-0000-0000-0000-000000000000}"/>
  <bookViews>
    <workbookView xWindow="28680" yWindow="-120" windowWidth="29040" windowHeight="15840" xr2:uid="{8C38EB3E-5FE9-42A9-BF99-9C851967F0D1}"/>
  </bookViews>
  <sheets>
    <sheet name="2025" sheetId="1" r:id="rId1"/>
  </sheets>
  <definedNames>
    <definedName name="_xlnm._FilterDatabase" localSheetId="0" hidden="1">'2025'!$A$1:$Q$105</definedName>
    <definedName name="_Hlk194412717" localSheetId="0">'2025'!$D$29</definedName>
    <definedName name="_Hlk207005574" localSheetId="0">'2025'!$D$73</definedName>
    <definedName name="_Hlk212730271" localSheetId="0">'2025'!$D$88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8" i="1" l="1"/>
  <c r="F107" i="1"/>
  <c r="F106" i="1"/>
  <c r="F105" i="1"/>
  <c r="F104" i="1"/>
  <c r="F103" i="1"/>
  <c r="F102" i="1"/>
  <c r="F100" i="1"/>
  <c r="F99" i="1"/>
  <c r="F98" i="1"/>
  <c r="F97" i="1"/>
  <c r="F96" i="1"/>
  <c r="F95" i="1"/>
  <c r="F94" i="1"/>
  <c r="E94" i="1"/>
  <c r="F93" i="1"/>
  <c r="F91" i="1"/>
  <c r="F90" i="1"/>
  <c r="F89" i="1"/>
  <c r="F88" i="1"/>
  <c r="F87" i="1"/>
  <c r="F86" i="1"/>
  <c r="F85" i="1"/>
  <c r="F82" i="1"/>
  <c r="F81" i="1"/>
  <c r="F80" i="1"/>
  <c r="F78" i="1"/>
  <c r="F77" i="1"/>
  <c r="F76" i="1"/>
  <c r="F75" i="1"/>
  <c r="F73" i="1"/>
  <c r="F70" i="1"/>
  <c r="F69" i="1"/>
  <c r="F68" i="1"/>
  <c r="F67" i="1"/>
  <c r="F66" i="1"/>
  <c r="F64" i="1"/>
  <c r="F63" i="1"/>
  <c r="F62" i="1"/>
  <c r="F61" i="1"/>
  <c r="F60" i="1"/>
  <c r="F58" i="1"/>
  <c r="F57" i="1"/>
  <c r="F56" i="1"/>
  <c r="F55" i="1"/>
  <c r="F54" i="1"/>
  <c r="F53" i="1"/>
  <c r="F52" i="1"/>
  <c r="F51" i="1"/>
  <c r="F50" i="1"/>
  <c r="F49" i="1"/>
  <c r="F48" i="1"/>
  <c r="F47" i="1"/>
  <c r="F45" i="1"/>
  <c r="F44" i="1"/>
  <c r="F43" i="1"/>
  <c r="F42" i="1"/>
  <c r="F41" i="1"/>
  <c r="F40" i="1"/>
  <c r="F39" i="1"/>
  <c r="F37" i="1"/>
  <c r="F36" i="1"/>
  <c r="F35" i="1"/>
  <c r="F34" i="1"/>
  <c r="F33" i="1"/>
  <c r="F28" i="1"/>
  <c r="F27" i="1"/>
  <c r="F26" i="1"/>
  <c r="F25" i="1"/>
  <c r="F23" i="1"/>
  <c r="F21" i="1"/>
  <c r="F20" i="1"/>
  <c r="F19" i="1"/>
  <c r="F18" i="1"/>
  <c r="F17" i="1"/>
  <c r="F16" i="1"/>
  <c r="F15" i="1"/>
  <c r="F14" i="1"/>
  <c r="F12" i="1"/>
  <c r="F10" i="1"/>
  <c r="F9" i="1"/>
  <c r="F8" i="1"/>
  <c r="F6" i="1"/>
  <c r="F5" i="1"/>
  <c r="F3" i="1"/>
  <c r="F2" i="1"/>
</calcChain>
</file>

<file path=xl/sharedStrings.xml><?xml version="1.0" encoding="utf-8"?>
<sst xmlns="http://schemas.openxmlformats.org/spreadsheetml/2006/main" count="765" uniqueCount="379">
  <si>
    <t>Anno</t>
  </si>
  <si>
    <t>nr</t>
  </si>
  <si>
    <t>Cig</t>
  </si>
  <si>
    <t>Oggetto</t>
  </si>
  <si>
    <t>Importo gara (senza IVA)</t>
  </si>
  <si>
    <t>Importo gara (con IVA)</t>
  </si>
  <si>
    <t>Soggetto percettore</t>
  </si>
  <si>
    <t>CODICE FISCALE</t>
  </si>
  <si>
    <t>PARTITA IVA</t>
  </si>
  <si>
    <t>data acquisizione</t>
  </si>
  <si>
    <t>SERVIZIO PROPONENTE</t>
  </si>
  <si>
    <t>CUP</t>
  </si>
  <si>
    <t>tipo Affidam.</t>
  </si>
  <si>
    <t>NUMERO ATTO</t>
  </si>
  <si>
    <t>Data atto</t>
  </si>
  <si>
    <t>ordine/contratto</t>
  </si>
  <si>
    <t>DURC</t>
  </si>
  <si>
    <t>B51A005280</t>
  </si>
  <si>
    <t>acquisto prodotti igienico-sanitari</t>
  </si>
  <si>
    <t>Ferruzzi Servizi S.r.l.</t>
  </si>
  <si>
    <t>01052460225</t>
  </si>
  <si>
    <t>Affari generali e finanziario</t>
  </si>
  <si>
    <t>&lt;5000</t>
  </si>
  <si>
    <t>B51B53D520</t>
  </si>
  <si>
    <t xml:space="preserve">Affidamento alla ditta Semprebon Lux S.r.l. di Trento del servizio di assistenza “full service annuale” per la manutenzione della macchina fotocopiatrice fino al 31.12.2025 </t>
  </si>
  <si>
    <t>Semprebon lux S.r.l.</t>
  </si>
  <si>
    <t>01270420225</t>
  </si>
  <si>
    <t>B54B44F6C6</t>
  </si>
  <si>
    <r>
      <t>A</t>
    </r>
    <r>
      <rPr>
        <sz val="11"/>
        <color theme="1"/>
        <rFont val="Calibri"/>
        <family val="2"/>
      </rPr>
      <t xml:space="preserve">ffidamento alla dott.ssa Elisabetta Ischia di Trento dell’incarico per la prestazione del servizio di mediazione familiare professionale e di coordinazione genitoriale </t>
    </r>
  </si>
  <si>
    <t>Elisabetta Ischia</t>
  </si>
  <si>
    <t>SCHLBT76A44L378M</t>
  </si>
  <si>
    <t>02279150227</t>
  </si>
  <si>
    <t>Sociale</t>
  </si>
  <si>
    <t>B54B4B8D6A</t>
  </si>
  <si>
    <t>Acquisto carburante per autovettura di servizio per l’anno 2025</t>
  </si>
  <si>
    <t>MD Service S.r.l.</t>
  </si>
  <si>
    <t>02213120229</t>
  </si>
  <si>
    <t>B55D82AF88</t>
  </si>
  <si>
    <t>Impegno di spesa per concessione servizio di accompagnamento al lavoro</t>
  </si>
  <si>
    <t>Gruppo 78</t>
  </si>
  <si>
    <t>00492180229</t>
  </si>
  <si>
    <t>&gt; 5000</t>
  </si>
  <si>
    <t>B55DC76B49</t>
  </si>
  <si>
    <t xml:space="preserve">Concessione servizio di accompagnamento al lavoro </t>
  </si>
  <si>
    <t>Anffas Trentino Onlus</t>
  </si>
  <si>
    <t>01785780220</t>
  </si>
  <si>
    <t>B55DF36042</t>
  </si>
  <si>
    <r>
      <t>Progetto “Attivare la cittadinanza nel co-costruire luoghi inclusivi e accoglienti”</t>
    </r>
    <r>
      <rPr>
        <sz val="11"/>
        <color theme="1"/>
        <rFont val="Arial"/>
        <family val="2"/>
      </rPr>
      <t xml:space="preserve"> </t>
    </r>
  </si>
  <si>
    <t>Studio Tangram di Sommadossi Veronica</t>
  </si>
  <si>
    <t>SMMVNC89C41L378K</t>
  </si>
  <si>
    <t>02584270223</t>
  </si>
  <si>
    <t>B56353579A</t>
  </si>
  <si>
    <t>Affidamento del servizio di assistenza; manutenzione correttiva del software, assistenza utente, adeguativa ed evolutiva del software e dei servizi di back up, monitoring, business communitye Cloud SaaS qualificato AGID gestione software, formazione  relativo al sito web della Magnifica Comunità degli Altipiani Cimbri basato sulla soluzione “ComunWEB” per l’anno 2025</t>
  </si>
  <si>
    <t>Consorzio dei Comuni Trentini S.C.</t>
  </si>
  <si>
    <t>01533550222</t>
  </si>
  <si>
    <t>B571DF8C58</t>
  </si>
  <si>
    <t>Affidamento alla ditta Ferruzzi S.r.l. di Pergine Valsugana della fornitura di una valigetta di pronto soccorso.</t>
  </si>
  <si>
    <t>B57566F4FF</t>
  </si>
  <si>
    <t>Impegno e liquidazione premio assicurazione RCA e bollo dell’autovettura Panda 4x4 targata ET687RL.</t>
  </si>
  <si>
    <t>INSER S.p.A.</t>
  </si>
  <si>
    <t>01628540229</t>
  </si>
  <si>
    <t>CIG padre</t>
  </si>
  <si>
    <t>B17DF832AD</t>
  </si>
  <si>
    <t>B580F66846</t>
  </si>
  <si>
    <t xml:space="preserve">Affidamento alla ditta Apkappa S.r.l. di Milano del servizio a supporto della soluzione HyperSIC SaaS dal 1° gennaio 2025 al 31 dicembre 2027. </t>
  </si>
  <si>
    <t>Apkappa S.r.l.</t>
  </si>
  <si>
    <t>08543640158</t>
  </si>
  <si>
    <t>B5889F9F09</t>
  </si>
  <si>
    <t>Impegno di spesa per la partecipazione ad un corso di formazione organizzato dal Consorzio dei Comuni Trentini sul tema “Il piano annuale dei flussi di cassa” da parte di un dipendente della Magnifica Comunità degli Altipiani Cimbri.</t>
  </si>
  <si>
    <t>B59EE9ABB5</t>
  </si>
  <si>
    <r>
      <t>Affidamento dell’incarico di stampa di materiale promozionale nell’ambito del progetto “</t>
    </r>
    <r>
      <rPr>
        <i/>
        <sz val="11"/>
        <color theme="1"/>
        <rFont val="Calibri"/>
        <family val="2"/>
      </rPr>
      <t>Zime</t>
    </r>
    <r>
      <rPr>
        <sz val="11"/>
        <color theme="1"/>
        <rFont val="Calibri"/>
        <family val="2"/>
      </rPr>
      <t>” nell’ambito del Piano Strategico Giovani 2025 a Nuove Arti Grafiche Società Cooperativa di Pergine Valsugana.</t>
    </r>
  </si>
  <si>
    <t>Nuove Arti Grafiche SC</t>
  </si>
  <si>
    <t>01659380222</t>
  </si>
  <si>
    <t>Politiche giovanili</t>
  </si>
  <si>
    <t>F79I24001560007</t>
  </si>
  <si>
    <t>B59AAE5C10</t>
  </si>
  <si>
    <r>
      <t>Affidamento</t>
    </r>
    <r>
      <rPr>
        <sz val="11"/>
        <color theme="1"/>
        <rFont val="Calibri"/>
        <family val="2"/>
      </rPr>
      <t xml:space="preserve"> al Caseificio degli Altipiani e del Vezzena di Lavarone dell’allestimento del buffet per il giorno di inaugurazione dell’evento “ZIME” (29 marzo 2025) nell’ambito del Piano Strategico Giovani 2025</t>
    </r>
  </si>
  <si>
    <t>Caseificio degli Altipiani e del Vezzena S.C.</t>
  </si>
  <si>
    <t>00372950220</t>
  </si>
  <si>
    <t>B5B91FC1A5</t>
  </si>
  <si>
    <t>Impegno presuntivo di spesa per servizi di telefonia mobile nonché servizi di rete per impianti per la Magnifica Comunità degli Altipiani Cimbri.</t>
  </si>
  <si>
    <t xml:space="preserve">TIM S.p.A. </t>
  </si>
  <si>
    <t>00488410010</t>
  </si>
  <si>
    <t>B5B93B90DF</t>
  </si>
  <si>
    <t>WINDTRE S.p.A.</t>
  </si>
  <si>
    <t>02517580920</t>
  </si>
  <si>
    <t>013378520152</t>
  </si>
  <si>
    <t>B5BBD99F47</t>
  </si>
  <si>
    <r>
      <t xml:space="preserve">Affidamento alla ditta Xenos S.r.l. della fornitura di n. 12 licenze </t>
    </r>
    <r>
      <rPr>
        <sz val="11"/>
        <color rgb="FF222222"/>
        <rFont val="Calibri"/>
        <family val="2"/>
        <scheme val="minor"/>
      </rPr>
      <t xml:space="preserve">antivirus </t>
    </r>
    <r>
      <rPr>
        <sz val="11"/>
        <color theme="1"/>
        <rFont val="Calibri"/>
        <family val="2"/>
        <scheme val="minor"/>
      </rPr>
      <t xml:space="preserve">per i computer in uso alla Magnifica Comunità degli Altipiani Cimbri. </t>
    </r>
  </si>
  <si>
    <t>Xenos S.r.l.</t>
  </si>
  <si>
    <t>01618510224</t>
  </si>
  <si>
    <t>B5CA8C2EB7</t>
  </si>
  <si>
    <t>Acquisto arredamento per la realizzazione di un laboratorio didattico attrezzato con angolo di cottura presso la scuola secondaria di Lavarone.</t>
  </si>
  <si>
    <t>Mobili Ciech di Ciech Maria e Lucia S.n.c.</t>
  </si>
  <si>
    <t>01385510225</t>
  </si>
  <si>
    <t>Decreto Presidente</t>
  </si>
  <si>
    <t>B5CDE22A9C</t>
  </si>
  <si>
    <r>
      <t>Acquisto materiale promozionale (gadget) nell’ambito del progetto “</t>
    </r>
    <r>
      <rPr>
        <i/>
        <sz val="11"/>
        <color theme="1"/>
        <rFont val="Arial"/>
        <family val="2"/>
      </rPr>
      <t>Zime</t>
    </r>
    <r>
      <rPr>
        <sz val="11"/>
        <color theme="1"/>
        <rFont val="Arial"/>
        <family val="2"/>
      </rPr>
      <t xml:space="preserve">” nell’ambito del Piano Strategico Giovani 2025 a Sadesign.it di Trento. </t>
    </r>
  </si>
  <si>
    <t>Sadesign Srl Società benefit</t>
  </si>
  <si>
    <t>01481210225     </t>
  </si>
  <si>
    <t>B5D24CBA20</t>
  </si>
  <si>
    <t xml:space="preserve">Affidamento alla ditta Leonardelli S.r.l. di Pergine Valsugana (TN) della fornitura di una macchina aspirapolvere, una macchina vaporizzatrice e un frigo da tavolo per la sede della Magnifica Comunità degli Altipiani Cimbri. </t>
  </si>
  <si>
    <t>Leonardelli s.r.l.</t>
  </si>
  <si>
    <t>01384780225</t>
  </si>
  <si>
    <t>B5DA6A84C6</t>
  </si>
  <si>
    <t xml:space="preserve">Affidamento incarico di supervisione del personale di assistenza domiciliare della Magnifica Comunità degli Altipiani Cimbri alla psicologa e psicoterapeuta dott.ssa Paola Maria Taufer. Impegno della relativa </t>
  </si>
  <si>
    <t>dott.ssa Taufer Paola Maria</t>
  </si>
  <si>
    <t>TFRPMR66P69D530S</t>
  </si>
  <si>
    <t>02036540223</t>
  </si>
  <si>
    <t>B60380F633</t>
  </si>
  <si>
    <t>PROGETTI di Inserimento lavorativo</t>
  </si>
  <si>
    <t>Coop Aurora Trento</t>
  </si>
  <si>
    <t>02007550227</t>
  </si>
  <si>
    <t>B605B14C58</t>
  </si>
  <si>
    <t xml:space="preserve">Incarico professionale al Sig. Stefano Fabris per la realizzazione dei video di presentazione candidati Bando “Zime” 2025. </t>
  </si>
  <si>
    <t>Stefano Fabris</t>
  </si>
  <si>
    <t>FBRSFN82L04G224S</t>
  </si>
  <si>
    <t>05035900280</t>
  </si>
  <si>
    <t>B605C085B5</t>
  </si>
  <si>
    <t>Acquisto gadget Vaia cube</t>
  </si>
  <si>
    <t>Vaia S.rl.</t>
  </si>
  <si>
    <t>02562650222</t>
  </si>
  <si>
    <t>B610DFCFB2</t>
  </si>
  <si>
    <r>
      <t>Affidamento dell’incarico di stampa di materiale promozionale per l’evento finale del progetto “</t>
    </r>
    <r>
      <rPr>
        <i/>
        <sz val="11"/>
        <color theme="1"/>
        <rFont val="Calibri"/>
        <family val="2"/>
        <scheme val="minor"/>
      </rPr>
      <t>Zime</t>
    </r>
    <r>
      <rPr>
        <sz val="11"/>
        <color theme="1"/>
        <rFont val="Calibri"/>
        <family val="2"/>
        <scheme val="minor"/>
      </rPr>
      <t xml:space="preserve">” nell’ambito del Piano Strategico Giovani 2025 a Nuove Arti Grafiche Società Cooperativa di Pergine Valsugana. CUP F79I24001560007 </t>
    </r>
  </si>
  <si>
    <t>B6123AA3B7</t>
  </si>
  <si>
    <t>Affidamento a Trentino Digitale S.p.A. dei servizi per l’anno 2025</t>
  </si>
  <si>
    <t>Trentino Digitale S.p.A.</t>
  </si>
  <si>
    <t>00990320228</t>
  </si>
  <si>
    <t>B627FAD3EF</t>
  </si>
  <si>
    <t>B653D9A34A</t>
  </si>
  <si>
    <r>
      <t>Affidamento della fornitura di buoni premio nell’ambito del progetto “</t>
    </r>
    <r>
      <rPr>
        <i/>
        <sz val="11"/>
        <color theme="1"/>
        <rFont val="Calibri"/>
        <family val="2"/>
        <scheme val="minor"/>
      </rPr>
      <t>Zime</t>
    </r>
    <r>
      <rPr>
        <sz val="11"/>
        <color theme="1"/>
        <rFont val="Calibri"/>
        <family val="2"/>
        <scheme val="minor"/>
      </rPr>
      <t xml:space="preserve">” del Piano Strategico Giovani 2025. CUP F79I24001560007 </t>
    </r>
  </si>
  <si>
    <t>GIONGO SPORT</t>
  </si>
  <si>
    <t>01380190221</t>
  </si>
  <si>
    <t>B653E01848</t>
  </si>
  <si>
    <t>MODA SPORT</t>
  </si>
  <si>
    <t>01077630224</t>
  </si>
  <si>
    <t>B653EDBC2D</t>
  </si>
  <si>
    <t>TEST-ONE di DEGASPERI ANTONIO &amp; c. S.A.S.</t>
  </si>
  <si>
    <t>01902820222</t>
  </si>
  <si>
    <t>B65402D31D</t>
  </si>
  <si>
    <t>FESTI GIUSTINO MARIAROSA</t>
  </si>
  <si>
    <t>FSTGTN70C06L378D</t>
  </si>
  <si>
    <t>01812640223</t>
  </si>
  <si>
    <t>B655535E1E</t>
  </si>
  <si>
    <t xml:space="preserve">Affidamento alla ditta Alpsolution S.a.S. con sede a Pomarolo dell’incarico del servizio di smaltimento dei toner esausti presso la sede della Magnifica Comunità degli Altipiani Cimbri per l’anno 2025. Impegno della relativa spesa. </t>
  </si>
  <si>
    <t>Alpsolution S.a.S. di Cesare Carli &amp; C.</t>
  </si>
  <si>
    <t>02119190227</t>
  </si>
  <si>
    <t>B655F21E31</t>
  </si>
  <si>
    <t>Affidamento alla ditta Mynet S.r.l. dell’incarico di fornitura del servizio fonia e accesso IP internet PTTH per l’anno 2025</t>
  </si>
  <si>
    <t>Mynet S.r.l.</t>
  </si>
  <si>
    <t>01762150207</t>
  </si>
  <si>
    <t>B656497FDB</t>
  </si>
  <si>
    <t>Affidamento alla ditta Myo S.p.A. della fornitura di articoli della cancelleria per l’ufficio ed impegno della relativa spesa</t>
  </si>
  <si>
    <t xml:space="preserve">Myo S.p.A. </t>
  </si>
  <si>
    <t>03222970406</t>
  </si>
  <si>
    <t>B659A7A7DC</t>
  </si>
  <si>
    <t>Affidamento dell’incarico di formazione del personale dipendente in tema di intelligenza artificiale alla ditta Alpsolution S.a.S. di Pomarolo (TN). Impegno della relativa spesa</t>
  </si>
  <si>
    <t>B65BD0AD74</t>
  </si>
  <si>
    <t>Affidamento alla ditta A.M.S. S.r.l. della fornitura di un materasso ventilato per il servizio socio-assistenziale.</t>
  </si>
  <si>
    <t>A.M.S. S.r.l.</t>
  </si>
  <si>
    <t>02428260224</t>
  </si>
  <si>
    <t>B66B07B262</t>
  </si>
  <si>
    <t xml:space="preserve">Affidamento del servizio di dominio e hosting sito internet per il Piano Giovani Foresta per l’anno 2025 alla professionista Eva Pavan. Impegno della relativa spesa. CUP F79I24001560007. </t>
  </si>
  <si>
    <t>Eva Pavan</t>
  </si>
  <si>
    <t>PVNVEA77M53E512V</t>
  </si>
  <si>
    <t>02390970222</t>
  </si>
  <si>
    <t>B66B6D71DA</t>
  </si>
  <si>
    <t>Affidamento alla ditta Xenos S.r.l. dell’incarico per il servizio di assistenza informatica della Magnifica Comunità degli Altipiani Cimbri per gli anni 2025, 2026, 2027</t>
  </si>
  <si>
    <t>B68F901F8D</t>
  </si>
  <si>
    <t>Affidamento alla ditta Ferruzzi S.r.l. di Pergine Valsugana della fornitura di articoli professionali per il servizio di assistenza domiciliare</t>
  </si>
  <si>
    <t>B68FDDF3CC</t>
  </si>
  <si>
    <t>Approvazione progetto di inserimento lavorativo “Intervento 3.3.D per il Sociale - 2025” e affidamento dell’incarico per la sua attuazione alla Cooperativa Sociale Aurora di Trento</t>
  </si>
  <si>
    <t>B6BA2E6728</t>
  </si>
  <si>
    <t>Affidamento a Trentino Digitale S.p.A. della fornitura di pec per il sociale</t>
  </si>
  <si>
    <t>B6DCBC33E3</t>
  </si>
  <si>
    <t xml:space="preserve">Affidamento annuale del servizio di Amministratore di Sistema per la Magnifica Comunità degli Altipiani Cimbri alla ditta Xenos S.r.l. di Trento. </t>
  </si>
  <si>
    <t>B6DD34ED63</t>
  </si>
  <si>
    <t xml:space="preserve">Incarico alla Cooperativa Sociale Progetto92 per l’attivazione sul territorio della Magnifica Comunità degli Altipiani Cimbri del progetto denominato “Ci sto? Affare fatica!” </t>
  </si>
  <si>
    <t>Progetto 92 S.c.s.</t>
  </si>
  <si>
    <t>01378460222</t>
  </si>
  <si>
    <t>'01378460222</t>
  </si>
  <si>
    <t>B6F9444BED</t>
  </si>
  <si>
    <r>
      <t xml:space="preserve">Affidamento incarico alla ditta Alpsolution S.a.S. di Cesare Carli &amp; C. di Pomarolo per la realizzazione del </t>
    </r>
    <r>
      <rPr>
        <sz val="11"/>
        <color rgb="FF000000"/>
        <rFont val="Calibri"/>
        <family val="2"/>
        <scheme val="minor"/>
      </rPr>
      <t>corso “Navigare sicuri: difendersi dalle truffe digitali” finalizzato alla tutela della fascia over 65 della popolazione e coerente con gli obiettivi di promozione dell’alfabetizzazione digitale</t>
    </r>
    <r>
      <rPr>
        <sz val="11"/>
        <color theme="1"/>
        <rFont val="Calibri"/>
        <family val="2"/>
        <scheme val="minor"/>
      </rPr>
      <t xml:space="preserve">. Impegno della relativa spesa. </t>
    </r>
  </si>
  <si>
    <t>B70BD87ACF</t>
  </si>
  <si>
    <t xml:space="preserve">Impegno di spesa per la partecipazione di una dipendente ad un corso di formazione sull’Intelligenza Artificiale per il servizio sociale. </t>
  </si>
  <si>
    <t>Giudice Elena</t>
  </si>
  <si>
    <t>GDCLNE76D59F205H</t>
  </si>
  <si>
    <t>06901140969</t>
  </si>
  <si>
    <t>B7137A3F5F</t>
  </si>
  <si>
    <t xml:space="preserve">Impegno di spesa per il pagamento del contributo SIAE dovuto per la riproduzione dell’opera “Bozzetto per pubblicità Lavarone altitudine idelae all’interno della Guida “Radici Narranti”. </t>
  </si>
  <si>
    <t>SIAE - SOCIETA' ITALIANA DEGLI EDITORI</t>
  </si>
  <si>
    <t>00987061009</t>
  </si>
  <si>
    <t>Sportello linguistico</t>
  </si>
  <si>
    <t>B7223943DE</t>
  </si>
  <si>
    <r>
      <t>Acquisto premi per l’evento finale del progetto “</t>
    </r>
    <r>
      <rPr>
        <i/>
        <sz val="11"/>
        <color theme="1"/>
        <rFont val="Calibri"/>
        <family val="2"/>
        <scheme val="minor"/>
      </rPr>
      <t>Torneo Nosellari – memorial Francesco Plotegher”</t>
    </r>
    <r>
      <rPr>
        <sz val="11"/>
        <color theme="1"/>
        <rFont val="Calibri"/>
        <family val="2"/>
        <scheme val="minor"/>
      </rPr>
      <t xml:space="preserve"> nell’ambito del Piano Strategico Giovani 2025 a Stefani f.lli. s.n.c. di Lorella, Robertino e Gianfranco &amp; co. di Marano Vicentino CUP F79I24001560007</t>
    </r>
  </si>
  <si>
    <t>Stefani f.lli. s.n.c. di Lorella, Robertino e Gianfranco &amp; co. di Marano Vicentino</t>
  </si>
  <si>
    <r>
      <rPr>
        <sz val="11"/>
        <color rgb="FF19191A"/>
        <rFont val="Calibri"/>
        <family val="2"/>
      </rPr>
      <t>00906520242</t>
    </r>
  </si>
  <si>
    <t>B72F784954</t>
  </si>
  <si>
    <t>Incarico all’Azienda agricola Longanorbait di Andrea Zamberlan per la realizzazione del progetto VO-G-LIAMO IN SELLA nell’ambito del Piano Strategico Giovani 2025 CUP F79I24001560007</t>
  </si>
  <si>
    <t xml:space="preserve">Azienda agricola Longanorbait di Andrea Zamberlan </t>
  </si>
  <si>
    <t>04389540248</t>
  </si>
  <si>
    <t>B733E392C1</t>
  </si>
  <si>
    <t xml:space="preserve">Acquisto gadget per l’evento finale del progetto “Torneo Nosellari – memorial Francesco Plotegher” nell’ambito del Piano Strategico Giovani 2025 a Forum Sports - Forniture Società Sportive  OPACO srls - Viale Giuseppe Mazzini, 88 - 36050 Cartigliano (VI) - CUP F79I24001560007 </t>
  </si>
  <si>
    <t>Forum Sports - Forniture Società Sportive  OPACO srls - Viale Giuseppe Mazzini, 88 - 36050 Cartigliano (VI)</t>
  </si>
  <si>
    <t>04158650244</t>
  </si>
  <si>
    <t>B735D0D370</t>
  </si>
  <si>
    <t xml:space="preserve">Affidamento per l’anno 2025 alla Adelca Data S.a.S. di Milano dell’incarico per il servizio di trasmissione modello 770/2020, CU/2020 lavoratore autonomo e dipendente, ricezione file modello 730/4 per l’anno in corso </t>
  </si>
  <si>
    <t>Adelca Data S.a.S.</t>
  </si>
  <si>
    <t>01761350220</t>
  </si>
  <si>
    <t>B740987877</t>
  </si>
  <si>
    <t xml:space="preserve">Incarico alle ditte Sport Max Folgaria – Loc. Fondo Grande e Bikepark Lavarone - per la realizzazione del progetto Bike Gyver nell’ambito del Piano Strategico Giovani 2025 CUP F79I24001560007 </t>
  </si>
  <si>
    <t>Alpe di folgaria Consortile S.p.A.</t>
  </si>
  <si>
    <t>02688210224</t>
  </si>
  <si>
    <t>B743673A90</t>
  </si>
  <si>
    <t>Affidamento alla ditta Mynet S.r.l. dell’incarico di fornitura del servizio di accesso IP internet PTTH Gpon 1.000/300 Mbps – BGM 1 Mbps e un indirizzo IP pubblico, oltre al servizio Fonia Trunk SIP pubblico 4 CH VoIP, listino Flat, in essere, per il periodo agosto 2025 - luglio 2028</t>
  </si>
  <si>
    <t>B74BB7B279</t>
  </si>
  <si>
    <t>Affidamento alla ditta Myo S.p.A. di Poggio Torriana (RN) della fornitura di articoli di cancelleria, di igiene e pulizia per l’ufficio</t>
  </si>
  <si>
    <t>B7621B1D58</t>
  </si>
  <si>
    <t xml:space="preserve">Affidamento a The Hub Trentino-Südtirol S.C. Impresa sociale di Trento dell’incarico di coordinamento, segreteria e comunicazione del progetto “Festival Alpitudini 2025”. </t>
  </si>
  <si>
    <t>HUB Trentino Suedtirol</t>
  </si>
  <si>
    <t>02179230228</t>
  </si>
  <si>
    <t>B7827AE277</t>
  </si>
  <si>
    <t xml:space="preserve">Affidamento alla Ditta Gastro Trade di Caldaro (BZ) per la fornitura di accessori per i contenitori isotermici in dotazione al sevizio pasti a domicilio delle persone residenti nel territorio della Magnifica Comunità degli Altipiani Cimbri </t>
  </si>
  <si>
    <t>Gastro Trade DES WOLFGANG VON SCHLECHTLEITNER</t>
  </si>
  <si>
    <r>
      <rPr>
        <sz val="11"/>
        <color rgb="FF19191A"/>
        <rFont val="Calibri"/>
        <family val="2"/>
        <scheme val="minor"/>
      </rPr>
      <t>02611100211</t>
    </r>
  </si>
  <si>
    <t>B796D6D2E5</t>
  </si>
  <si>
    <t xml:space="preserve">Affidamento al Teatro Ipotesi di Genova della realizzazione dello spettacolo “Storie di uomini e di vini” nell’ambito del progetto “Festival Alpitudini 2025”. </t>
  </si>
  <si>
    <t>Centro Teatro Ipotesi</t>
  </si>
  <si>
    <t>03052930108</t>
  </si>
  <si>
    <t>B7972BA2BA</t>
  </si>
  <si>
    <r>
      <t>Incontro con Luca Mercalli: presentazione del libro “</t>
    </r>
    <r>
      <rPr>
        <i/>
        <sz val="11"/>
        <color theme="1"/>
        <rFont val="Arial"/>
        <family val="2"/>
      </rPr>
      <t>Breve storia del clima in Italia</t>
    </r>
    <r>
      <rPr>
        <sz val="11"/>
        <color theme="1"/>
        <rFont val="Arial"/>
        <family val="2"/>
      </rPr>
      <t xml:space="preserve">” nell’ambito del progetto “Festival Alpitudini 2025”. </t>
    </r>
  </si>
  <si>
    <t>Società Meteorologica Subalpina</t>
  </si>
  <si>
    <t>06535660010</t>
  </si>
  <si>
    <t>B79732288B</t>
  </si>
  <si>
    <r>
      <t>presentazione del libro “</t>
    </r>
    <r>
      <rPr>
        <i/>
        <sz val="11"/>
        <color theme="1"/>
        <rFont val="Arial"/>
        <family val="2"/>
      </rPr>
      <t>Breve storia del clima in Italia</t>
    </r>
    <r>
      <rPr>
        <sz val="11"/>
        <color theme="1"/>
        <rFont val="Arial"/>
        <family val="2"/>
      </rPr>
      <t xml:space="preserve">” nell’ambito del progetto “Festival Alpitudini 2025”. CIG: B7972BA2BA. Moderazione incontro Fausta Slanzi </t>
    </r>
  </si>
  <si>
    <t>Fausta Slanzi</t>
  </si>
  <si>
    <t>SLNFST58E48G173W</t>
  </si>
  <si>
    <t>02765550229</t>
  </si>
  <si>
    <t>B79A3C9EBA</t>
  </si>
  <si>
    <t xml:space="preserve">Incarico alle ditte Folgariaski S.p.A. di Località Francolini e Bikepark di Lavarone Amorth Alessio per la realizzazione del progetto “Bike Gyver” nell’ambito del Piano Strategico Giovani 2025 CUP F79I24001560007 </t>
  </si>
  <si>
    <t>Amorth Alessio</t>
  </si>
  <si>
    <t>MRTLSS80H08L378H</t>
  </si>
  <si>
    <t>02269810228</t>
  </si>
  <si>
    <t>B7A1E50B99</t>
  </si>
  <si>
    <t>Affidamento alla ditta Xenos S.r.l. della fornitura della licenza annuale per il centralino telefonico 3CX Pro – 4 canali in uso alla Magnifica Comunità degli Altipiani Cimbri</t>
  </si>
  <si>
    <t>B7A3477377</t>
  </si>
  <si>
    <t>Affidamento alla ditta Xenos S.r.l. della fornitura di cinque personal computer per gli uffici della Magnifica Comunità degli Altipiani Cimbri, compresa garanzia triennale e installazione</t>
  </si>
  <si>
    <t>B7AC3089BC</t>
  </si>
  <si>
    <t xml:space="preserve">Incarico a SE GROUP HOME OF SERVICE S.r.l. di Salorno (BZ) della gestione della sicurezza per la realizzazione del progetto SNITT VAIRTA nell’ambito del Piano Strategico Giovani 2025 CUP F79I24001560007 </t>
  </si>
  <si>
    <t>Se Group S.r.l.</t>
  </si>
  <si>
    <t>02992690210</t>
  </si>
  <si>
    <t>B7ACEB9FA1</t>
  </si>
  <si>
    <t xml:space="preserve">Impegno di spesa per manutenzione ordinaria dell’automezzo di servizio Panda 4x4 targata ET687RL a favore di Stenghele S.r.l. </t>
  </si>
  <si>
    <t>Stenghele S.r.l.</t>
  </si>
  <si>
    <t>01677750223</t>
  </si>
  <si>
    <t>B7B54BF925</t>
  </si>
  <si>
    <t>Affidamento a Smart Soc. Coop. Impresa Sociale di Milano per la realizzazione dello spettacolo “WonderMe” nell’ambito del progetto “Festival Alpitudini 2025”.</t>
  </si>
  <si>
    <t>Smart Soc. Coop. Impresa sociale</t>
  </si>
  <si>
    <t>08394320967</t>
  </si>
  <si>
    <t>B7BDA05437</t>
  </si>
  <si>
    <t>Affidamento alla ditta SEA Consulenze e Servizi di Lavis (TN) dei servizi di formazione sulla sicurezza, di aggiornamento degli addetti primo soccorso e antincendio.</t>
  </si>
  <si>
    <t>SEA Consulenze e Servizi S.r.l.</t>
  </si>
  <si>
    <t>02455120226</t>
  </si>
  <si>
    <t>B7C9B0E06B</t>
  </si>
  <si>
    <t>Grand Hotel Astoria Chincherini Holiday</t>
  </si>
  <si>
    <t>B7CEF211C2</t>
  </si>
  <si>
    <t xml:space="preserve">Affidamento alla Azienda Apistica Amelio Marigo di Lavarone della fornitura di prodotti per la realizzazione del progetto “Ci Sto … affare fatica”. </t>
  </si>
  <si>
    <t xml:space="preserve">Azienda Apistica Amelio Marigo di Lavarone </t>
  </si>
  <si>
    <t>MRGMLA68R22L157H</t>
  </si>
  <si>
    <t>01576700221</t>
  </si>
  <si>
    <t>B7D36575A0</t>
  </si>
  <si>
    <t xml:space="preserve">Affidamento incarico di conduzione del progetto “Cafè Alzheimer nella natura” alla psicologa e psicoterapeuta dott.ssa Paola Maria Taufer. Impegno della relativa spesa. </t>
  </si>
  <si>
    <t>B7D49DB076</t>
  </si>
  <si>
    <t xml:space="preserve">Affidamento alla ditta Xenos S.r.l. della fornitura di un firewall watchguard e ubiquity U7-PRO per la sicurezza informatica della Magnifica Comunità degli Altipiani Cimbri. </t>
  </si>
  <si>
    <t>B7E1D8B11D</t>
  </si>
  <si>
    <t>Incarico a Croce Rossa Altipiani per presidio sanitario durante l’evento SNITT VAIRTA nell’ambito del Piano Strategico Giovani 2025 CUP F79I24001560007</t>
  </si>
  <si>
    <t xml:space="preserve">Croce Rossa Altipiani </t>
  </si>
  <si>
    <t>02360820225</t>
  </si>
  <si>
    <t>B7E8839A07</t>
  </si>
  <si>
    <t>Incarico professionale al Sig. Stefano Fabris per la realizzazione dei video “Le emozioni delle ragazze di ieri e di oggi” nell’ambito del PGZ 2025. CUP F79I24001560007</t>
  </si>
  <si>
    <t>B808ABF32B</t>
  </si>
  <si>
    <t>Incarico a Dolomiti Ambiente S.r.l. per servizio consegna, ritiro e smaltimento rifiuti durante l’evento SNITT VAIRTA nell’ambito del Piano Strategico Giovani 2025 CUP F79I24001560007</t>
  </si>
  <si>
    <t>Dolomiti Ambiente s.r.l.</t>
  </si>
  <si>
    <t>02352570226</t>
  </si>
  <si>
    <t>revocato</t>
  </si>
  <si>
    <t>https://sicopat2.provincia.tn.it/trasparenza-fe/#/procedura?uuid=41c5d9f7-5d07-44fe-a1b8-d58ebcf7f1ea</t>
  </si>
  <si>
    <t>B82292C1E2</t>
  </si>
  <si>
    <r>
      <t>Liquidazione della spesa per il servizio tecnico di montaggio e assistenza audio alla ditta back STAGE di Rovereto per la realizzazione dell’incontro con Luca Mercalli: presentazione del libro “</t>
    </r>
    <r>
      <rPr>
        <i/>
        <sz val="11"/>
        <color theme="1"/>
        <rFont val="Arial"/>
        <family val="2"/>
      </rPr>
      <t>Breve storia del clima in Italia</t>
    </r>
    <r>
      <rPr>
        <sz val="11"/>
        <color theme="1"/>
        <rFont val="Arial"/>
        <family val="2"/>
      </rPr>
      <t xml:space="preserve">” nell’ambito del progetto “Festival Alpitudini 2025”. </t>
    </r>
  </si>
  <si>
    <t>back STAGE di Marianna Fornasa</t>
  </si>
  <si>
    <t>FRNMNN96L68H612U</t>
  </si>
  <si>
    <t>02710780228</t>
  </si>
  <si>
    <t>B845AC322A</t>
  </si>
  <si>
    <t xml:space="preserve">Affidamento al Panificio Bertoldi di Lavarone per la fornitura di pizza e bevande per il giorno della formazione “QUALE FUTURO PER LE BIBLIOTECHE? Luoghi di comunità, accoglienza e futuro” (17 settembre 2025) nell’ambito del Piano Strategico Giovani 2025. CUP F79I24001560007 </t>
  </si>
  <si>
    <t>Panificio Bertoldi SNC DI BERTOLDI F.&amp; C</t>
  </si>
  <si>
    <t>01385560220</t>
  </si>
  <si>
    <t>B84CB45A51</t>
  </si>
  <si>
    <t xml:space="preserve">Concessione servizio di accompagnamento al lavoro – Cooperativa Kaleidoscopio </t>
  </si>
  <si>
    <t>Kaleidoscopio Società Cooperativa</t>
  </si>
  <si>
    <t>01522650223</t>
  </si>
  <si>
    <t>B87728C903</t>
  </si>
  <si>
    <t xml:space="preserve">Affidamento alla ditta Ferruzzi S.r.l. di Pergine Valsugana della fornitura di articoli professionali per il servizio di assistenza domiciliare. </t>
  </si>
  <si>
    <t>B888584256</t>
  </si>
  <si>
    <t>Progetto “Zimbar Kafè”: affidamento a Sadesign S.n.c. della fornitura di materiali per la realizzazione del corso di Cimbro a San Sebastiano</t>
  </si>
  <si>
    <t xml:space="preserve">Sadesign S.r.l. Società benefit </t>
  </si>
  <si>
    <t>Cimbro</t>
  </si>
  <si>
    <t>B88E98AD10</t>
  </si>
  <si>
    <t xml:space="preserve">Impegno di spesa per la partecipazione di alcuni dipendenti della Magnifica Comunità degli Altipiani Cimbri alla formazione obbligatoria, sui temi privacy, prevenzione della corruzione, trasparenza, whistleblowing, antiriciclaggio, nonchè al pacchetto “Soft skills lab: relazioni, comunicazione e cambiamento”, organizzati dal Consorzio dei Comuni Trentini. </t>
  </si>
  <si>
    <t>B897752D78</t>
  </si>
  <si>
    <t>Affidamento alla ditta Zucchetti Healthcare S.r.l. di Rovereto per la fornitura del Sistema 381 a supporto della gestione del servizio di assistenza domiciliare della Magnifica Comunità degli Altipiani Cimbri per il periodo 2025/2026</t>
  </si>
  <si>
    <t>Zucchetti Healthcare S.r.l.</t>
  </si>
  <si>
    <t>02649530280</t>
  </si>
  <si>
    <t>'02649530280</t>
  </si>
  <si>
    <t>B897FDDA3E</t>
  </si>
  <si>
    <r>
      <t>Affidamento dell’incarico</t>
    </r>
    <r>
      <rPr>
        <b/>
        <sz val="11"/>
        <color theme="1"/>
        <rFont val="Arial"/>
        <family val="2"/>
      </rPr>
      <t xml:space="preserve"> </t>
    </r>
    <r>
      <rPr>
        <i/>
        <sz val="11"/>
        <color theme="1"/>
        <rFont val="Arial"/>
        <family val="2"/>
      </rPr>
      <t>della gestione informatizzata del servizio mensa scolastica School.Net - Anno Scolastico periodo 2025/2026 - alla Ditta Etica Soluzioni S.r.l. di Trento ai sensi della L.P. 7 agosto 2006, n. 5</t>
    </r>
  </si>
  <si>
    <t>Etica Soluzione S.r.l.</t>
  </si>
  <si>
    <t>02344210220</t>
  </si>
  <si>
    <t>B8A9C8849A</t>
  </si>
  <si>
    <t xml:space="preserve">Affidamento alla ditta Apkappa S.r.l. di Milano del servizio di accesso in sicurezza all’infrastruttura HyperSIC SaaS. </t>
  </si>
  <si>
    <t>B8AF774C8E</t>
  </si>
  <si>
    <t>Impegno di spesa per affidamento del servizio di accompagnamento al lavoro a Anffas Trentino Onlus.</t>
  </si>
  <si>
    <t>B8B5F9067D</t>
  </si>
  <si>
    <t xml:space="preserve">Impegno di spesa per la partecipazione ad un corso di formazione organizzato dal Consorzio dei Comuni Trentini sul tema “Contabilità ACCRUAL” da parte di un dipendente della Magnifica Comunità degli Altipiani Cimbri. </t>
  </si>
  <si>
    <t>B8D27F1422</t>
  </si>
  <si>
    <t xml:space="preserve">Impegno della spesa per l’affidamento del servizio di trasporto al Consorzio Trentino Autonoleggiatori alla Fiera di Verona Cavalli per la realizzazione del progetto “Jumping dreamer” nell’ambito del Piano Strategico Giovani 2025 CUP F79I24001560007 </t>
  </si>
  <si>
    <t>Consorzio Trentino Autonoleggiatori</t>
  </si>
  <si>
    <t>01656100227</t>
  </si>
  <si>
    <t>B8D43812EE</t>
  </si>
  <si>
    <t xml:space="preserve">Affidamento allo Studio Tangram di Veronica Sommadossi dell’incarico per la realizzazione di un prodotto informativo relativo ai servizi attivi di contrasto alle dipendenze </t>
  </si>
  <si>
    <t>B8E226FA93</t>
  </si>
  <si>
    <t xml:space="preserve">Affidamento alla ditta Stefano Faccini di Marmirolo (MN) della fornitura di cancelleria varia per l’ufficio. </t>
  </si>
  <si>
    <t>Faccini Stefano</t>
  </si>
  <si>
    <t>FCCSFN65M31L781L</t>
  </si>
  <si>
    <t>01962310205</t>
  </si>
  <si>
    <t>B8E2BDD2AE</t>
  </si>
  <si>
    <r>
      <t xml:space="preserve">Sostegno Progetto Strategico 2024 del Distretto Famiglia Altipiani Cimbri denominato </t>
    </r>
    <r>
      <rPr>
        <sz val="11"/>
        <color rgb="FF3B3B3D"/>
        <rFont val="Arial"/>
        <family val="2"/>
      </rPr>
      <t xml:space="preserve">"Radici </t>
    </r>
    <r>
      <rPr>
        <sz val="11"/>
        <color rgb="FF262628"/>
        <rFont val="Arial"/>
        <family val="2"/>
      </rPr>
      <t>Narranti</t>
    </r>
    <r>
      <rPr>
        <sz val="11"/>
        <color rgb="FF545456"/>
        <rFont val="Arial"/>
        <family val="2"/>
      </rPr>
      <t>". Fornitura da parte dell’</t>
    </r>
    <r>
      <rPr>
        <sz val="11"/>
        <color theme="1"/>
        <rFont val="Arial"/>
        <family val="2"/>
      </rPr>
      <t>APT Alpe Cimbra</t>
    </r>
    <r>
      <rPr>
        <sz val="11"/>
        <color rgb="FF545456"/>
        <rFont val="Arial"/>
        <family val="2"/>
      </rPr>
      <t xml:space="preserve"> di n. 150</t>
    </r>
    <r>
      <rPr>
        <sz val="11"/>
        <color theme="1"/>
        <rFont val="Arial"/>
        <family val="2"/>
      </rPr>
      <t xml:space="preserve"> volumi per la Magnifica Comunità degli Altipiani Cimbri. </t>
    </r>
  </si>
  <si>
    <t>APT Alpe Cimbra</t>
  </si>
  <si>
    <t>01041970227</t>
  </si>
  <si>
    <t>B9048CC729</t>
  </si>
  <si>
    <t xml:space="preserve">Affidamento incarichi per la realizzazione e la distribuzione del periodico della Magnifica Comunità degli Altipiani Cimbri “PuntoCom”. La Comunità informa – Altipiani Cimbri”. </t>
  </si>
  <si>
    <t>B912D4B6C3</t>
  </si>
  <si>
    <t xml:space="preserve">Affidamento al Consorzio dei Comuni Trentini dell'incarico per il servizio di consulenza in materia di “privacy”, per l’anno 2026, a seguito dell’entrata in vigore del nuovo Regolamento europeo 2016/679, con particolare riferimento alla figura del “Responsabile della Protezione dei Dati (RPD)” </t>
  </si>
  <si>
    <t>B91379DB01</t>
  </si>
  <si>
    <t xml:space="preserve">Affidamento alla ditta Xenos S.r.l. della fornitura di cuffie Usb e mouse wireless per gli uffici della Magnifica Comunità degli Altipiani Cimbri. </t>
  </si>
  <si>
    <t>B91AB3F75A</t>
  </si>
  <si>
    <t>webcam</t>
  </si>
  <si>
    <t>B91A741BF7</t>
  </si>
  <si>
    <r>
      <t>Affidamento all</t>
    </r>
    <r>
      <rPr>
        <sz val="11"/>
        <color theme="1"/>
        <rFont val="Arial"/>
        <family val="2"/>
      </rPr>
      <t xml:space="preserve">’Associazione </t>
    </r>
    <r>
      <rPr>
        <i/>
        <sz val="11"/>
        <color theme="1"/>
        <rFont val="Arial"/>
        <family val="2"/>
      </rPr>
      <t>Provinciale per le Dipendenze Patologiche E.T.S. di Trento dell’incarico per lo svolgimento di attività di prevenzione presso la scuola primaria dell’Istituto Comprensivo Folgaria, Lavarone e Luserna</t>
    </r>
  </si>
  <si>
    <t>ApDp E.T.S.</t>
  </si>
  <si>
    <t>B92065E966</t>
  </si>
  <si>
    <t>Approvazione del contratto di servizio con Trentino Riscossioni S.p.A. quale società di sistema provinciale e affidamento diretto, in adesione alla convenzione provinciale, per funzioni e attività di riscossione coattiva stragiudiziale e giudiziale per la Magnifica Comunità degli Altipiani Cimbri per il periodo 2026-2031.</t>
  </si>
  <si>
    <t>Trentino Riscossioni S.p.A.</t>
  </si>
  <si>
    <t>02002380224</t>
  </si>
  <si>
    <t>B925DC7B7B</t>
  </si>
  <si>
    <t>Affidamento alla ditta Myo S.p.A. della fornitura di una lavagna a fogli mobili. Impegno della relativa spesa</t>
  </si>
  <si>
    <t>B96E984460</t>
  </si>
  <si>
    <t xml:space="preserve">Affidamento alla ditta Semprebon Lux S.r.l. di Trento della fornitura di una stampante multifunzione a noleggio e del servizio di assistenza “full service annuale” per la manutenzione della macchina fino al 31.12.2030 - </t>
  </si>
  <si>
    <t>B9561B1C69</t>
  </si>
  <si>
    <t xml:space="preserve">Impegno di spesa per il montaggio e la bilanciatura delle gomme invernali dell’automezzo di servizio Panda 4x4 targata ET687RL a favore di Autofficina Toss di Toss Andrea &amp; C. S.a.S. di Folgaria. </t>
  </si>
  <si>
    <t>Autofficina Toss di Toss Andrea &amp; C.</t>
  </si>
  <si>
    <t>01094870225</t>
  </si>
  <si>
    <t>B956056E0E</t>
  </si>
  <si>
    <t xml:space="preserve">Stampa attestati e diplomi conoscenza lingua cimbra. Affidamento della fornitura a Nuove Arti Grafiche Soc. Coop. </t>
  </si>
  <si>
    <t>B95ED153CA</t>
  </si>
  <si>
    <t xml:space="preserve">Acquisto generi di conforto per gli utenti del servizio socio-assistenziale. </t>
  </si>
  <si>
    <t>Famiglia Cooperativa Vattaro e Altipiani</t>
  </si>
  <si>
    <t>0109120220</t>
  </si>
  <si>
    <t>B95EDCB9F9</t>
  </si>
  <si>
    <t>Panificio Barbetti di Barbetti Simone &amp; c. S.n.c.</t>
  </si>
  <si>
    <t>00617430228</t>
  </si>
  <si>
    <t>B95F32A8A9</t>
  </si>
  <si>
    <t xml:space="preserve">Affidamento incarico di conduzione del progetto di “Sportello per caregiver” alla psicologa e psicoterapeuta dott.ssa Paola Maria Taufer. </t>
  </si>
  <si>
    <t>B98BDC4DDE</t>
  </si>
  <si>
    <t>Affidamento alla ditta Myo S.p.A. della fornitura di articoli di carta, di cancelleria per l’ufficio e prodotti per l’igiene. Impegno della relativa spesa</t>
  </si>
  <si>
    <t>B9B9196E9D</t>
  </si>
  <si>
    <t>Affidamento allo Studio Tangram di Veronica Sommadossi dell’incarico di analisi e progettazione delle possibili prospettive di rivitalizzazione della struttura “Casa dei nonni”, di proprietà dell’APSP “Casa Laner” di Folgaria</t>
  </si>
  <si>
    <t>B9BFADBDA2</t>
  </si>
  <si>
    <t>Acquisto materiale promozionale (gadget) nell’ambito del Piano Strategico Giovani 2025 a Sadesign S.r.l. Società benefit di Mattarello di Trento.</t>
  </si>
  <si>
    <t>B9C4E9A9A9</t>
  </si>
  <si>
    <t>Affidamento alla ditta Xenos S.r.l. di Trento della fornitura di uno switch per la sicurezza informatica della Magnifica Comunità degli Altipiani Cimbri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</si>
</sst>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
    <numFmt numFmtId="165" formatCode="_-* #,##0.00\ _€_-;\-* #,##0.00\ _€_-;_-* &quot;-&quot;??\ _€_-;_-@_-"/>
  </numFmts>
  <fonts count="24"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name val="Calibri"/>
      <family val="2"/>
    </font>
    <font>
      <sz val="11"/>
      <color rgb="FF9C6500"/>
      <name val="Calibri"/>
      <family val="2"/>
      <scheme val="minor"/>
    </font>
    <font>
      <sz val="11"/>
      <color theme="1"/>
      <name val="Calibri"/>
      <family val="2"/>
    </font>
    <font>
      <sz val="11"/>
      <color theme="1"/>
      <name val="Arial"/>
      <family val="2"/>
    </font>
    <font>
      <i/>
      <sz val="11"/>
      <color theme="1"/>
      <name val="Calibri"/>
      <family val="2"/>
    </font>
    <font>
      <sz val="11"/>
      <name val="Calibri"/>
      <family val="2"/>
      <scheme val="minor"/>
    </font>
    <font>
      <sz val="11"/>
      <color rgb="FF222222"/>
      <name val="Calibri"/>
      <family val="2"/>
      <scheme val="minor"/>
    </font>
    <font>
      <i/>
      <sz val="11"/>
      <color theme="1"/>
      <name val="Arial"/>
      <family val="2"/>
    </font>
    <font>
      <i/>
      <sz val="11"/>
      <color theme="1"/>
      <name val="Calibri"/>
      <family val="2"/>
      <scheme val="minor"/>
    </font>
    <font>
      <sz val="11"/>
      <color rgb="FF000000"/>
      <name val="Calibri"/>
      <family val="2"/>
      <scheme val="minor"/>
    </font>
    <font>
      <sz val="11"/>
      <color rgb="FF1D1A1A"/>
      <name val="Calibri"/>
      <family val="2"/>
      <scheme val="minor"/>
    </font>
    <font>
      <sz val="11"/>
      <color rgb="FF333333"/>
      <name val="Calibri"/>
      <family val="2"/>
      <scheme val="minor"/>
    </font>
    <font>
      <sz val="11"/>
      <color rgb="FF19191A"/>
      <name val="Calibri"/>
      <family val="2"/>
    </font>
    <font>
      <sz val="11"/>
      <color rgb="FF19191A"/>
      <name val="Calibri"/>
      <family val="2"/>
      <scheme val="minor"/>
    </font>
    <font>
      <sz val="11"/>
      <color rgb="FF1D1A1A"/>
      <name val="Roboto"/>
    </font>
    <font>
      <sz val="11"/>
      <color rgb="FF333333"/>
      <name val="Roboto"/>
    </font>
    <font>
      <sz val="11"/>
      <color rgb="FF262628"/>
      <name val="Arial"/>
      <family val="2"/>
    </font>
    <font>
      <b/>
      <sz val="11"/>
      <color theme="1"/>
      <name val="Arial"/>
      <family val="2"/>
    </font>
    <font>
      <sz val="11"/>
      <color rgb="FF3B3B3D"/>
      <name val="Arial"/>
      <family val="2"/>
    </font>
    <font>
      <sz val="11"/>
      <color rgb="FF545456"/>
      <name val="Arial"/>
      <family val="2"/>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theme="4" tint="0.59999389629810485"/>
        <bgColor indexed="64"/>
      </patternFill>
    </fill>
    <fill>
      <patternFill patternType="solid">
        <fgColor rgb="FFFFFF99"/>
        <bgColor indexed="64"/>
      </patternFill>
    </fill>
    <fill>
      <patternFill patternType="solid">
        <fgColor rgb="FFFFC0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5" fillId="3" borderId="0" applyNumberFormat="0" applyBorder="0" applyAlignment="0" applyProtection="0"/>
  </cellStyleXfs>
  <cellXfs count="65">
    <xf numFmtId="0" fontId="0" fillId="0" borderId="0" xfId="0"/>
    <xf numFmtId="0" fontId="0" fillId="4" borderId="1" xfId="0" applyFill="1" applyBorder="1"/>
    <xf numFmtId="0" fontId="3" fillId="4" borderId="1" xfId="0" applyFont="1" applyFill="1" applyBorder="1"/>
    <xf numFmtId="43" fontId="0" fillId="4" borderId="1" xfId="1" applyFont="1" applyFill="1" applyBorder="1" applyAlignment="1">
      <alignment wrapText="1"/>
    </xf>
    <xf numFmtId="0" fontId="0" fillId="4" borderId="1" xfId="0" applyFill="1" applyBorder="1" applyAlignment="1">
      <alignment wrapText="1"/>
    </xf>
    <xf numFmtId="164" fontId="0" fillId="4" borderId="1" xfId="0" applyNumberFormat="1" applyFill="1" applyBorder="1"/>
    <xf numFmtId="0" fontId="0" fillId="4" borderId="2" xfId="0" applyFill="1" applyBorder="1"/>
    <xf numFmtId="0" fontId="4" fillId="5" borderId="3" xfId="0" applyFont="1" applyFill="1" applyBorder="1"/>
    <xf numFmtId="0" fontId="4" fillId="5" borderId="4" xfId="0" applyFont="1" applyFill="1" applyBorder="1"/>
    <xf numFmtId="43" fontId="4" fillId="5" borderId="3" xfId="1" applyFont="1" applyFill="1" applyBorder="1"/>
    <xf numFmtId="165" fontId="4" fillId="5" borderId="3" xfId="2" applyNumberFormat="1" applyFont="1" applyFill="1" applyBorder="1"/>
    <xf numFmtId="0" fontId="4" fillId="5" borderId="3" xfId="2" applyFont="1" applyFill="1" applyBorder="1" applyAlignment="1">
      <alignment wrapText="1"/>
    </xf>
    <xf numFmtId="0" fontId="4" fillId="5" borderId="3" xfId="2" quotePrefix="1" applyFont="1" applyFill="1" applyBorder="1"/>
    <xf numFmtId="14" fontId="4" fillId="5" borderId="3" xfId="0" applyNumberFormat="1" applyFont="1" applyFill="1" applyBorder="1"/>
    <xf numFmtId="0" fontId="4" fillId="5" borderId="3" xfId="0" applyFont="1" applyFill="1" applyBorder="1" applyAlignment="1">
      <alignment wrapText="1"/>
    </xf>
    <xf numFmtId="0" fontId="4" fillId="0" borderId="3" xfId="0" applyFont="1" applyBorder="1"/>
    <xf numFmtId="0" fontId="4" fillId="5" borderId="3" xfId="3" applyFont="1" applyFill="1" applyBorder="1" applyAlignment="1">
      <alignment wrapText="1"/>
    </xf>
    <xf numFmtId="0" fontId="4" fillId="5" borderId="3" xfId="3" quotePrefix="1" applyFont="1" applyFill="1" applyBorder="1"/>
    <xf numFmtId="0" fontId="4" fillId="6" borderId="3" xfId="0" applyFont="1" applyFill="1" applyBorder="1"/>
    <xf numFmtId="14" fontId="4" fillId="5" borderId="0" xfId="0" applyNumberFormat="1" applyFont="1" applyFill="1"/>
    <xf numFmtId="14" fontId="0" fillId="5" borderId="0" xfId="0" applyNumberFormat="1" applyFill="1"/>
    <xf numFmtId="0" fontId="9" fillId="5" borderId="3" xfId="0" applyFont="1" applyFill="1" applyBorder="1" applyAlignment="1">
      <alignment wrapText="1"/>
    </xf>
    <xf numFmtId="0" fontId="4" fillId="5" borderId="0" xfId="0" applyFont="1" applyFill="1" applyAlignment="1">
      <alignment wrapText="1"/>
    </xf>
    <xf numFmtId="0" fontId="0" fillId="5" borderId="0" xfId="0" applyFill="1" applyAlignment="1">
      <alignment wrapText="1"/>
    </xf>
    <xf numFmtId="0" fontId="4" fillId="5" borderId="5" xfId="3" quotePrefix="1" applyFont="1" applyFill="1" applyBorder="1"/>
    <xf numFmtId="0" fontId="9" fillId="5" borderId="3" xfId="3" quotePrefix="1" applyFont="1" applyFill="1" applyBorder="1"/>
    <xf numFmtId="0" fontId="4" fillId="5" borderId="6" xfId="3" applyFont="1" applyFill="1" applyBorder="1" applyAlignment="1">
      <alignment wrapText="1"/>
    </xf>
    <xf numFmtId="0" fontId="0" fillId="5" borderId="7" xfId="0" applyFill="1" applyBorder="1"/>
    <xf numFmtId="0" fontId="0" fillId="5" borderId="0" xfId="0" quotePrefix="1" applyFill="1"/>
    <xf numFmtId="0" fontId="0" fillId="5" borderId="3" xfId="0" quotePrefix="1" applyFill="1" applyBorder="1"/>
    <xf numFmtId="0" fontId="7" fillId="5" borderId="3" xfId="0" applyFont="1" applyFill="1" applyBorder="1" applyAlignment="1">
      <alignment wrapText="1"/>
    </xf>
    <xf numFmtId="0" fontId="0" fillId="5" borderId="3" xfId="0" applyFill="1" applyBorder="1" applyAlignment="1">
      <alignment wrapText="1"/>
    </xf>
    <xf numFmtId="0" fontId="4" fillId="5" borderId="0" xfId="3" applyFont="1" applyFill="1" applyBorder="1"/>
    <xf numFmtId="0" fontId="9" fillId="5" borderId="4" xfId="0" applyFont="1" applyFill="1" applyBorder="1"/>
    <xf numFmtId="0" fontId="13" fillId="5" borderId="3" xfId="0" applyFont="1" applyFill="1" applyBorder="1" applyAlignment="1">
      <alignment wrapText="1"/>
    </xf>
    <xf numFmtId="0" fontId="0" fillId="5" borderId="3" xfId="0" applyFill="1" applyBorder="1"/>
    <xf numFmtId="0" fontId="14" fillId="5" borderId="0" xfId="0" applyFont="1" applyFill="1"/>
    <xf numFmtId="0" fontId="15" fillId="5" borderId="0" xfId="0" applyFont="1" applyFill="1"/>
    <xf numFmtId="0" fontId="18" fillId="5" borderId="0" xfId="0" applyFont="1" applyFill="1"/>
    <xf numFmtId="0" fontId="19" fillId="5" borderId="0" xfId="0" applyFont="1" applyFill="1"/>
    <xf numFmtId="0" fontId="20" fillId="5" borderId="3" xfId="0" applyFont="1" applyFill="1" applyBorder="1" applyAlignment="1">
      <alignment wrapText="1"/>
    </xf>
    <xf numFmtId="0" fontId="11" fillId="5" borderId="3" xfId="0" applyFont="1" applyFill="1" applyBorder="1" applyAlignment="1">
      <alignment wrapText="1"/>
    </xf>
    <xf numFmtId="0" fontId="9" fillId="5" borderId="0" xfId="2" applyFont="1" applyFill="1" applyAlignment="1">
      <alignment wrapText="1"/>
    </xf>
    <xf numFmtId="0" fontId="9" fillId="5" borderId="0" xfId="2" quotePrefix="1" applyFont="1" applyFill="1"/>
    <xf numFmtId="43" fontId="4" fillId="5" borderId="6" xfId="1" applyFont="1" applyFill="1" applyBorder="1"/>
    <xf numFmtId="165" fontId="4" fillId="5" borderId="6" xfId="2" applyNumberFormat="1" applyFont="1" applyFill="1" applyBorder="1"/>
    <xf numFmtId="0" fontId="4" fillId="5" borderId="6" xfId="2" applyFont="1" applyFill="1" applyBorder="1" applyAlignment="1">
      <alignment wrapText="1"/>
    </xf>
    <xf numFmtId="0" fontId="4" fillId="5" borderId="6" xfId="2" quotePrefix="1" applyFont="1" applyFill="1" applyBorder="1"/>
    <xf numFmtId="0" fontId="18" fillId="5" borderId="4" xfId="0" applyFont="1" applyFill="1" applyBorder="1"/>
    <xf numFmtId="43" fontId="4" fillId="5" borderId="8" xfId="1" applyFont="1" applyFill="1" applyBorder="1"/>
    <xf numFmtId="165" fontId="4" fillId="5" borderId="8" xfId="2" applyNumberFormat="1" applyFont="1" applyFill="1" applyBorder="1"/>
    <xf numFmtId="0" fontId="4" fillId="5" borderId="8" xfId="3" applyFont="1" applyFill="1" applyBorder="1" applyAlignment="1">
      <alignment wrapText="1"/>
    </xf>
    <xf numFmtId="0" fontId="4" fillId="5" borderId="8" xfId="2" quotePrefix="1" applyFont="1" applyFill="1" applyBorder="1"/>
    <xf numFmtId="0" fontId="7" fillId="5" borderId="0" xfId="0" applyFont="1" applyFill="1"/>
    <xf numFmtId="0" fontId="4" fillId="0" borderId="3" xfId="0" applyFont="1" applyBorder="1" applyAlignment="1">
      <alignment wrapText="1"/>
    </xf>
    <xf numFmtId="43" fontId="4" fillId="0" borderId="3" xfId="1" applyFont="1" applyBorder="1"/>
    <xf numFmtId="165" fontId="4" fillId="7" borderId="3" xfId="2" applyNumberFormat="1" applyFont="1" applyFill="1" applyBorder="1"/>
    <xf numFmtId="0" fontId="4" fillId="0" borderId="3" xfId="3" applyFont="1" applyFill="1" applyBorder="1" applyAlignment="1">
      <alignment wrapText="1"/>
    </xf>
    <xf numFmtId="0" fontId="4" fillId="0" borderId="3" xfId="3" quotePrefix="1" applyFont="1" applyFill="1" applyBorder="1"/>
    <xf numFmtId="14" fontId="4" fillId="0" borderId="3" xfId="0" applyNumberFormat="1" applyFont="1" applyBorder="1"/>
    <xf numFmtId="14" fontId="0" fillId="0" borderId="0" xfId="0" applyNumberFormat="1"/>
    <xf numFmtId="165" fontId="4" fillId="0" borderId="3" xfId="2" applyNumberFormat="1" applyFont="1" applyFill="1" applyBorder="1"/>
    <xf numFmtId="165" fontId="4" fillId="0" borderId="0" xfId="2" applyNumberFormat="1" applyFont="1" applyFill="1"/>
    <xf numFmtId="43" fontId="0" fillId="0" borderId="0" xfId="1" applyFont="1"/>
    <xf numFmtId="0" fontId="0" fillId="0" borderId="0" xfId="0" applyAlignment="1">
      <alignment wrapText="1"/>
    </xf>
  </cellXfs>
  <cellStyles count="4">
    <cellStyle name="Migliaia" xfId="1" builtinId="3"/>
    <cellStyle name="Neutrale" xfId="3" builtinId="28"/>
    <cellStyle name="Normale" xfId="0" builtinId="0"/>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hop.forumsports.it/" TargetMode="External"/><Relationship Id="rId1" Type="http://schemas.openxmlformats.org/officeDocument/2006/relationships/hyperlink" Target="https://shop.forumsports.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C220-5F78-4F3A-9475-C0915BF8CD97}">
  <dimension ref="A1:Q261"/>
  <sheetViews>
    <sheetView tabSelected="1" workbookViewId="0">
      <selection activeCell="A44" sqref="A44:A105"/>
    </sheetView>
  </sheetViews>
  <sheetFormatPr defaultRowHeight="15" x14ac:dyDescent="0.25"/>
  <cols>
    <col min="3" max="3" width="14.5703125" customWidth="1"/>
    <col min="4" max="4" width="40.5703125" customWidth="1"/>
    <col min="5" max="5" width="10.5703125" style="63" bestFit="1" customWidth="1"/>
    <col min="6" max="6" width="12" bestFit="1" customWidth="1"/>
    <col min="7" max="7" width="19" style="64" bestFit="1" customWidth="1"/>
    <col min="8" max="8" width="19.7109375" bestFit="1" customWidth="1"/>
    <col min="9" max="9" width="12" bestFit="1" customWidth="1"/>
    <col min="10" max="10" width="17.28515625" customWidth="1"/>
    <col min="11" max="11" width="16.7109375" customWidth="1"/>
    <col min="12" max="12" width="17.7109375" customWidth="1"/>
    <col min="15" max="15" width="10.7109375" bestFit="1" customWidth="1"/>
    <col min="16" max="16" width="18.7109375" customWidth="1"/>
  </cols>
  <sheetData>
    <row r="1" spans="1:17" ht="52.5" customHeight="1" x14ac:dyDescent="0.25">
      <c r="A1" s="1" t="s">
        <v>0</v>
      </c>
      <c r="B1" s="1" t="s">
        <v>1</v>
      </c>
      <c r="C1" s="2" t="s">
        <v>2</v>
      </c>
      <c r="D1" s="1" t="s">
        <v>3</v>
      </c>
      <c r="E1" s="3" t="s">
        <v>4</v>
      </c>
      <c r="F1" s="3" t="s">
        <v>5</v>
      </c>
      <c r="G1" s="4" t="s">
        <v>6</v>
      </c>
      <c r="H1" s="1" t="s">
        <v>7</v>
      </c>
      <c r="I1" s="1" t="s">
        <v>8</v>
      </c>
      <c r="J1" s="1" t="s">
        <v>9</v>
      </c>
      <c r="K1" s="4" t="s">
        <v>10</v>
      </c>
      <c r="L1" s="4" t="s">
        <v>11</v>
      </c>
      <c r="M1" s="4" t="s">
        <v>12</v>
      </c>
      <c r="N1" s="1" t="s">
        <v>13</v>
      </c>
      <c r="O1" s="5" t="s">
        <v>14</v>
      </c>
      <c r="P1" s="6" t="s">
        <v>15</v>
      </c>
      <c r="Q1" t="s">
        <v>16</v>
      </c>
    </row>
    <row r="2" spans="1:17" ht="30" x14ac:dyDescent="0.25">
      <c r="A2" s="7">
        <v>2025</v>
      </c>
      <c r="B2" s="7">
        <v>1</v>
      </c>
      <c r="C2" s="8" t="s">
        <v>17</v>
      </c>
      <c r="D2" s="7" t="s">
        <v>18</v>
      </c>
      <c r="E2" s="9">
        <v>388.5</v>
      </c>
      <c r="F2" s="10">
        <f>(E2*22%)+E2</f>
        <v>473.97</v>
      </c>
      <c r="G2" s="11" t="s">
        <v>19</v>
      </c>
      <c r="H2" s="12" t="s">
        <v>20</v>
      </c>
      <c r="I2" s="12" t="s">
        <v>20</v>
      </c>
      <c r="J2" s="13">
        <v>45664</v>
      </c>
      <c r="K2" s="14" t="s">
        <v>21</v>
      </c>
      <c r="L2" s="7"/>
      <c r="M2" s="7" t="s">
        <v>22</v>
      </c>
      <c r="N2" s="7">
        <v>1</v>
      </c>
      <c r="O2" s="13">
        <v>45664</v>
      </c>
      <c r="P2" s="15"/>
    </row>
    <row r="3" spans="1:17" ht="60" x14ac:dyDescent="0.25">
      <c r="A3" s="7">
        <v>2025</v>
      </c>
      <c r="B3" s="7">
        <v>2</v>
      </c>
      <c r="C3" s="8" t="s">
        <v>23</v>
      </c>
      <c r="D3" s="14" t="s">
        <v>24</v>
      </c>
      <c r="E3" s="9">
        <v>1557.38</v>
      </c>
      <c r="F3" s="10">
        <f>(E3*22%)+E3</f>
        <v>1900.0036</v>
      </c>
      <c r="G3" s="16" t="s">
        <v>25</v>
      </c>
      <c r="H3" s="17" t="s">
        <v>26</v>
      </c>
      <c r="I3" s="17" t="s">
        <v>26</v>
      </c>
      <c r="J3" s="13">
        <v>45665</v>
      </c>
      <c r="K3" s="14" t="s">
        <v>21</v>
      </c>
      <c r="L3" s="7"/>
      <c r="M3" s="7" t="s">
        <v>22</v>
      </c>
      <c r="N3" s="7">
        <v>2</v>
      </c>
      <c r="O3" s="13">
        <v>45665</v>
      </c>
      <c r="P3" s="15"/>
    </row>
    <row r="4" spans="1:17" ht="16.5" customHeight="1" x14ac:dyDescent="0.25">
      <c r="A4" s="7">
        <v>2025</v>
      </c>
      <c r="B4" s="7">
        <v>3</v>
      </c>
      <c r="C4" s="8" t="s">
        <v>27</v>
      </c>
      <c r="D4" s="14" t="s">
        <v>28</v>
      </c>
      <c r="E4" s="9">
        <v>2500</v>
      </c>
      <c r="F4" s="10">
        <v>2500</v>
      </c>
      <c r="G4" s="16" t="s">
        <v>29</v>
      </c>
      <c r="H4" s="17" t="s">
        <v>30</v>
      </c>
      <c r="I4" s="17" t="s">
        <v>31</v>
      </c>
      <c r="J4" s="13">
        <v>45674</v>
      </c>
      <c r="K4" s="7" t="s">
        <v>32</v>
      </c>
      <c r="L4" s="7"/>
      <c r="M4" s="7" t="s">
        <v>22</v>
      </c>
      <c r="N4" s="7">
        <v>4</v>
      </c>
      <c r="O4" s="13">
        <v>45674</v>
      </c>
      <c r="P4" s="15"/>
    </row>
    <row r="5" spans="1:17" ht="17.25" customHeight="1" x14ac:dyDescent="0.25">
      <c r="A5" s="7">
        <v>2025</v>
      </c>
      <c r="B5" s="7">
        <v>4</v>
      </c>
      <c r="C5" s="8" t="s">
        <v>33</v>
      </c>
      <c r="D5" s="14" t="s">
        <v>34</v>
      </c>
      <c r="E5" s="9">
        <v>1557.38</v>
      </c>
      <c r="F5" s="10">
        <f t="shared" ref="F5:F28" si="0">(E5*22%)+E5</f>
        <v>1900.0036</v>
      </c>
      <c r="G5" s="16" t="s">
        <v>35</v>
      </c>
      <c r="H5" s="17" t="s">
        <v>36</v>
      </c>
      <c r="I5" s="17" t="s">
        <v>36</v>
      </c>
      <c r="J5" s="13">
        <v>45679</v>
      </c>
      <c r="K5" s="14" t="s">
        <v>21</v>
      </c>
      <c r="L5" s="7"/>
      <c r="M5" s="7" t="s">
        <v>22</v>
      </c>
      <c r="N5" s="7">
        <v>6</v>
      </c>
      <c r="O5" s="13">
        <v>45679</v>
      </c>
      <c r="P5" s="15"/>
    </row>
    <row r="6" spans="1:17" ht="36" customHeight="1" x14ac:dyDescent="0.25">
      <c r="A6" s="7">
        <v>2025</v>
      </c>
      <c r="B6" s="7">
        <v>5</v>
      </c>
      <c r="C6" s="8" t="s">
        <v>37</v>
      </c>
      <c r="D6" s="14" t="s">
        <v>38</v>
      </c>
      <c r="E6" s="9">
        <v>12376</v>
      </c>
      <c r="F6" s="10">
        <f>(E6*5%)+E6</f>
        <v>12994.8</v>
      </c>
      <c r="G6" s="16" t="s">
        <v>39</v>
      </c>
      <c r="H6" s="17" t="s">
        <v>40</v>
      </c>
      <c r="I6" s="17" t="s">
        <v>40</v>
      </c>
      <c r="J6" s="13">
        <v>45684</v>
      </c>
      <c r="K6" s="7" t="s">
        <v>32</v>
      </c>
      <c r="L6" s="7"/>
      <c r="M6" s="18" t="s">
        <v>41</v>
      </c>
      <c r="N6" s="7">
        <v>63</v>
      </c>
      <c r="O6" s="13">
        <v>45657</v>
      </c>
      <c r="P6" s="15"/>
    </row>
    <row r="7" spans="1:17" ht="31.5" customHeight="1" x14ac:dyDescent="0.25">
      <c r="A7" s="7">
        <v>2025</v>
      </c>
      <c r="B7" s="7">
        <v>6</v>
      </c>
      <c r="C7" s="8" t="s">
        <v>42</v>
      </c>
      <c r="D7" s="14" t="s">
        <v>43</v>
      </c>
      <c r="E7" s="9">
        <v>14300</v>
      </c>
      <c r="F7" s="10">
        <v>14300</v>
      </c>
      <c r="G7" s="16" t="s">
        <v>44</v>
      </c>
      <c r="H7" s="17" t="s">
        <v>45</v>
      </c>
      <c r="I7" s="17" t="s">
        <v>45</v>
      </c>
      <c r="J7" s="13">
        <v>45684</v>
      </c>
      <c r="K7" s="7" t="s">
        <v>32</v>
      </c>
      <c r="L7" s="7"/>
      <c r="M7" s="18" t="s">
        <v>41</v>
      </c>
      <c r="N7" s="7">
        <v>64</v>
      </c>
      <c r="O7" s="13">
        <v>45657</v>
      </c>
      <c r="P7" s="15"/>
    </row>
    <row r="8" spans="1:17" ht="15.75" customHeight="1" x14ac:dyDescent="0.25">
      <c r="A8" s="7">
        <v>2025</v>
      </c>
      <c r="B8" s="7">
        <v>7</v>
      </c>
      <c r="C8" s="8" t="s">
        <v>46</v>
      </c>
      <c r="D8" s="14" t="s">
        <v>47</v>
      </c>
      <c r="E8" s="9">
        <v>3690</v>
      </c>
      <c r="F8" s="10">
        <f t="shared" ref="F8" si="1">(E8*22%)+E8</f>
        <v>4501.8</v>
      </c>
      <c r="G8" s="16" t="s">
        <v>48</v>
      </c>
      <c r="H8" s="17" t="s">
        <v>49</v>
      </c>
      <c r="I8" s="17" t="s">
        <v>50</v>
      </c>
      <c r="J8" s="13">
        <v>45684</v>
      </c>
      <c r="K8" s="7" t="s">
        <v>32</v>
      </c>
      <c r="L8" s="7"/>
      <c r="M8" s="7" t="s">
        <v>22</v>
      </c>
      <c r="N8" s="7">
        <v>65</v>
      </c>
      <c r="O8" s="13">
        <v>45657</v>
      </c>
      <c r="P8" s="15"/>
    </row>
    <row r="9" spans="1:17" ht="150" x14ac:dyDescent="0.25">
      <c r="A9" s="7">
        <v>2025</v>
      </c>
      <c r="B9" s="7">
        <v>8</v>
      </c>
      <c r="C9" s="8" t="s">
        <v>51</v>
      </c>
      <c r="D9" s="14" t="s">
        <v>52</v>
      </c>
      <c r="E9" s="9">
        <v>2712</v>
      </c>
      <c r="F9" s="10">
        <f t="shared" si="0"/>
        <v>3308.64</v>
      </c>
      <c r="G9" s="16" t="s">
        <v>53</v>
      </c>
      <c r="H9" s="17" t="s">
        <v>54</v>
      </c>
      <c r="I9" s="17" t="s">
        <v>54</v>
      </c>
      <c r="J9" s="19">
        <v>45685</v>
      </c>
      <c r="K9" s="14" t="s">
        <v>21</v>
      </c>
      <c r="L9" s="7"/>
      <c r="M9" s="7" t="s">
        <v>22</v>
      </c>
      <c r="N9" s="7">
        <v>9</v>
      </c>
      <c r="O9" s="13">
        <v>45685</v>
      </c>
      <c r="P9" s="15"/>
    </row>
    <row r="10" spans="1:17" ht="45" x14ac:dyDescent="0.25">
      <c r="A10" s="7">
        <v>2025</v>
      </c>
      <c r="B10" s="7">
        <v>9</v>
      </c>
      <c r="C10" s="8" t="s">
        <v>55</v>
      </c>
      <c r="D10" s="14" t="s">
        <v>56</v>
      </c>
      <c r="E10" s="9">
        <v>179.2</v>
      </c>
      <c r="F10" s="10">
        <f t="shared" si="0"/>
        <v>218.624</v>
      </c>
      <c r="G10" s="16" t="s">
        <v>19</v>
      </c>
      <c r="H10" s="17" t="s">
        <v>20</v>
      </c>
      <c r="I10" s="17" t="s">
        <v>20</v>
      </c>
      <c r="J10" s="19">
        <v>45688</v>
      </c>
      <c r="K10" s="14" t="s">
        <v>21</v>
      </c>
      <c r="L10" s="7"/>
      <c r="M10" s="7" t="s">
        <v>22</v>
      </c>
      <c r="N10" s="7">
        <v>10</v>
      </c>
      <c r="O10" s="13">
        <v>45688</v>
      </c>
      <c r="P10" s="15"/>
    </row>
    <row r="11" spans="1:17" ht="45" x14ac:dyDescent="0.25">
      <c r="A11" s="7">
        <v>2025</v>
      </c>
      <c r="B11" s="7">
        <v>10</v>
      </c>
      <c r="C11" s="8" t="s">
        <v>57</v>
      </c>
      <c r="D11" s="14" t="s">
        <v>58</v>
      </c>
      <c r="E11" s="9">
        <v>683</v>
      </c>
      <c r="F11" s="10">
        <v>683</v>
      </c>
      <c r="G11" s="16" t="s">
        <v>59</v>
      </c>
      <c r="H11" s="17" t="s">
        <v>60</v>
      </c>
      <c r="I11" s="17" t="s">
        <v>60</v>
      </c>
      <c r="J11" s="19">
        <v>45691</v>
      </c>
      <c r="K11" s="14" t="s">
        <v>21</v>
      </c>
      <c r="L11" s="7"/>
      <c r="M11" s="7" t="s">
        <v>22</v>
      </c>
      <c r="N11" s="7">
        <v>11</v>
      </c>
      <c r="O11" s="13">
        <v>45691</v>
      </c>
      <c r="P11" s="15" t="s">
        <v>61</v>
      </c>
      <c r="Q11" t="s">
        <v>62</v>
      </c>
    </row>
    <row r="12" spans="1:17" ht="60" x14ac:dyDescent="0.25">
      <c r="A12" s="7">
        <v>2025</v>
      </c>
      <c r="B12" s="7">
        <v>11</v>
      </c>
      <c r="C12" s="8" t="s">
        <v>63</v>
      </c>
      <c r="D12" s="14" t="s">
        <v>64</v>
      </c>
      <c r="E12" s="9">
        <v>13500</v>
      </c>
      <c r="F12" s="10">
        <f t="shared" si="0"/>
        <v>16470</v>
      </c>
      <c r="G12" s="16" t="s">
        <v>65</v>
      </c>
      <c r="H12" s="17" t="s">
        <v>66</v>
      </c>
      <c r="I12" s="17" t="s">
        <v>66</v>
      </c>
      <c r="J12" s="20">
        <v>45693</v>
      </c>
      <c r="K12" s="14" t="s">
        <v>21</v>
      </c>
      <c r="L12" s="7"/>
      <c r="M12" s="18" t="s">
        <v>41</v>
      </c>
      <c r="N12" s="7">
        <v>12</v>
      </c>
      <c r="O12" s="13">
        <v>45693</v>
      </c>
      <c r="P12" s="15"/>
    </row>
    <row r="13" spans="1:17" ht="90" x14ac:dyDescent="0.25">
      <c r="A13" s="7">
        <v>2025</v>
      </c>
      <c r="B13" s="7">
        <v>12</v>
      </c>
      <c r="C13" s="8" t="s">
        <v>67</v>
      </c>
      <c r="D13" s="14" t="s">
        <v>68</v>
      </c>
      <c r="E13" s="9">
        <v>43</v>
      </c>
      <c r="F13" s="10">
        <v>43</v>
      </c>
      <c r="G13" s="16" t="s">
        <v>53</v>
      </c>
      <c r="H13" s="17" t="s">
        <v>54</v>
      </c>
      <c r="I13" s="17" t="s">
        <v>54</v>
      </c>
      <c r="J13" s="19">
        <v>45694</v>
      </c>
      <c r="K13" s="14" t="s">
        <v>21</v>
      </c>
      <c r="L13" s="7"/>
      <c r="M13" s="7" t="s">
        <v>22</v>
      </c>
      <c r="N13" s="7">
        <v>13</v>
      </c>
      <c r="O13" s="13">
        <v>45695</v>
      </c>
      <c r="P13" s="15"/>
    </row>
    <row r="14" spans="1:17" ht="77.25" customHeight="1" x14ac:dyDescent="0.25">
      <c r="A14" s="7">
        <v>2025</v>
      </c>
      <c r="B14" s="7">
        <v>13</v>
      </c>
      <c r="C14" s="8" t="s">
        <v>69</v>
      </c>
      <c r="D14" s="14" t="s">
        <v>70</v>
      </c>
      <c r="E14" s="9">
        <v>396</v>
      </c>
      <c r="F14" s="10">
        <f t="shared" si="0"/>
        <v>483.12</v>
      </c>
      <c r="G14" s="16" t="s">
        <v>71</v>
      </c>
      <c r="H14" s="17" t="s">
        <v>72</v>
      </c>
      <c r="I14" s="17" t="s">
        <v>72</v>
      </c>
      <c r="J14" s="19">
        <v>45699</v>
      </c>
      <c r="K14" s="7" t="s">
        <v>73</v>
      </c>
      <c r="L14" s="7" t="s">
        <v>74</v>
      </c>
      <c r="M14" s="7" t="s">
        <v>22</v>
      </c>
      <c r="N14" s="7">
        <v>2</v>
      </c>
      <c r="O14" s="13">
        <v>45699</v>
      </c>
      <c r="P14" s="15"/>
    </row>
    <row r="15" spans="1:17" ht="75" customHeight="1" x14ac:dyDescent="0.25">
      <c r="A15" s="7">
        <v>2025</v>
      </c>
      <c r="B15" s="7">
        <v>14</v>
      </c>
      <c r="C15" s="8" t="s">
        <v>75</v>
      </c>
      <c r="D15" s="14" t="s">
        <v>76</v>
      </c>
      <c r="E15" s="9">
        <v>700</v>
      </c>
      <c r="F15" s="10">
        <f t="shared" si="0"/>
        <v>854</v>
      </c>
      <c r="G15" s="16" t="s">
        <v>77</v>
      </c>
      <c r="H15" s="17" t="s">
        <v>78</v>
      </c>
      <c r="I15" s="17" t="s">
        <v>78</v>
      </c>
      <c r="J15" s="19">
        <v>45700</v>
      </c>
      <c r="K15" s="7" t="s">
        <v>73</v>
      </c>
      <c r="L15" s="7" t="s">
        <v>74</v>
      </c>
      <c r="M15" s="7" t="s">
        <v>22</v>
      </c>
      <c r="N15" s="7">
        <v>3</v>
      </c>
      <c r="O15" s="13">
        <v>45699</v>
      </c>
      <c r="P15" s="15"/>
    </row>
    <row r="16" spans="1:17" ht="59.25" customHeight="1" x14ac:dyDescent="0.25">
      <c r="A16" s="7">
        <v>2025</v>
      </c>
      <c r="B16" s="7">
        <v>15</v>
      </c>
      <c r="C16" s="8" t="s">
        <v>79</v>
      </c>
      <c r="D16" s="14" t="s">
        <v>80</v>
      </c>
      <c r="E16" s="9">
        <v>300</v>
      </c>
      <c r="F16" s="10">
        <f t="shared" si="0"/>
        <v>366</v>
      </c>
      <c r="G16" s="16" t="s">
        <v>81</v>
      </c>
      <c r="H16" s="17" t="s">
        <v>82</v>
      </c>
      <c r="I16" s="17" t="s">
        <v>82</v>
      </c>
      <c r="J16" s="19">
        <v>45708</v>
      </c>
      <c r="K16" s="14" t="s">
        <v>21</v>
      </c>
      <c r="L16" s="7"/>
      <c r="M16" s="7" t="s">
        <v>22</v>
      </c>
      <c r="N16" s="7">
        <v>14</v>
      </c>
      <c r="O16" s="13">
        <v>45343</v>
      </c>
      <c r="P16" s="15"/>
    </row>
    <row r="17" spans="1:16" ht="63" customHeight="1" x14ac:dyDescent="0.25">
      <c r="A17" s="7">
        <v>2025</v>
      </c>
      <c r="B17" s="7">
        <v>16</v>
      </c>
      <c r="C17" s="8" t="s">
        <v>83</v>
      </c>
      <c r="D17" s="14" t="s">
        <v>80</v>
      </c>
      <c r="E17" s="9">
        <v>75</v>
      </c>
      <c r="F17" s="10">
        <f t="shared" si="0"/>
        <v>91.5</v>
      </c>
      <c r="G17" s="16" t="s">
        <v>84</v>
      </c>
      <c r="H17" s="17" t="s">
        <v>85</v>
      </c>
      <c r="I17" s="17" t="s">
        <v>86</v>
      </c>
      <c r="J17" s="19">
        <v>45708</v>
      </c>
      <c r="K17" s="14" t="s">
        <v>21</v>
      </c>
      <c r="L17" s="7"/>
      <c r="M17" s="7" t="s">
        <v>22</v>
      </c>
      <c r="N17" s="7">
        <v>14</v>
      </c>
      <c r="O17" s="13">
        <v>45343</v>
      </c>
      <c r="P17" s="15"/>
    </row>
    <row r="18" spans="1:16" ht="63" customHeight="1" x14ac:dyDescent="0.25">
      <c r="A18" s="7">
        <v>2025</v>
      </c>
      <c r="B18" s="7">
        <v>17</v>
      </c>
      <c r="C18" s="8" t="s">
        <v>87</v>
      </c>
      <c r="D18" s="21" t="s">
        <v>88</v>
      </c>
      <c r="E18" s="9">
        <v>475.2</v>
      </c>
      <c r="F18" s="10">
        <f t="shared" si="0"/>
        <v>579.74400000000003</v>
      </c>
      <c r="G18" s="22" t="s">
        <v>89</v>
      </c>
      <c r="H18" s="17" t="s">
        <v>90</v>
      </c>
      <c r="I18" s="17" t="s">
        <v>90</v>
      </c>
      <c r="J18" s="20">
        <v>45708</v>
      </c>
      <c r="K18" s="14" t="s">
        <v>21</v>
      </c>
      <c r="L18" s="7"/>
      <c r="M18" s="7" t="s">
        <v>22</v>
      </c>
      <c r="N18" s="7">
        <v>15</v>
      </c>
      <c r="O18" s="13">
        <v>45343</v>
      </c>
      <c r="P18" s="15"/>
    </row>
    <row r="19" spans="1:16" ht="60" x14ac:dyDescent="0.25">
      <c r="A19" s="7">
        <v>2025</v>
      </c>
      <c r="B19" s="7">
        <v>18</v>
      </c>
      <c r="C19" s="8" t="s">
        <v>91</v>
      </c>
      <c r="D19" s="21" t="s">
        <v>92</v>
      </c>
      <c r="E19" s="9">
        <v>4098.3599999999997</v>
      </c>
      <c r="F19" s="10">
        <f t="shared" si="0"/>
        <v>4999.9991999999993</v>
      </c>
      <c r="G19" s="23" t="s">
        <v>93</v>
      </c>
      <c r="H19" s="24" t="s">
        <v>94</v>
      </c>
      <c r="I19" s="24" t="s">
        <v>94</v>
      </c>
      <c r="J19" s="20">
        <v>45802</v>
      </c>
      <c r="K19" s="14" t="s">
        <v>95</v>
      </c>
      <c r="L19" s="7"/>
      <c r="M19" s="7" t="s">
        <v>22</v>
      </c>
      <c r="N19" s="7">
        <v>7</v>
      </c>
      <c r="O19" s="13">
        <v>45346</v>
      </c>
      <c r="P19" s="15"/>
    </row>
    <row r="20" spans="1:16" ht="59.25" x14ac:dyDescent="0.25">
      <c r="A20" s="7">
        <v>2025</v>
      </c>
      <c r="B20" s="7">
        <v>19</v>
      </c>
      <c r="C20" s="8" t="s">
        <v>96</v>
      </c>
      <c r="D20" s="21" t="s">
        <v>97</v>
      </c>
      <c r="E20" s="9">
        <v>1080</v>
      </c>
      <c r="F20" s="10">
        <f t="shared" si="0"/>
        <v>1317.6</v>
      </c>
      <c r="G20" s="23" t="s">
        <v>98</v>
      </c>
      <c r="H20" s="25" t="s">
        <v>99</v>
      </c>
      <c r="I20" s="25" t="s">
        <v>99</v>
      </c>
      <c r="J20" s="20">
        <v>45802</v>
      </c>
      <c r="K20" s="7" t="s">
        <v>73</v>
      </c>
      <c r="L20" s="7" t="s">
        <v>74</v>
      </c>
      <c r="M20" s="7" t="s">
        <v>22</v>
      </c>
      <c r="N20" s="7">
        <v>5</v>
      </c>
      <c r="O20" s="13">
        <v>45713</v>
      </c>
      <c r="P20" s="15"/>
    </row>
    <row r="21" spans="1:16" ht="90" x14ac:dyDescent="0.25">
      <c r="A21" s="7">
        <v>2025</v>
      </c>
      <c r="B21" s="7">
        <v>20</v>
      </c>
      <c r="C21" s="8" t="s">
        <v>100</v>
      </c>
      <c r="D21" s="14" t="s">
        <v>101</v>
      </c>
      <c r="E21" s="9">
        <v>1095.6600000000001</v>
      </c>
      <c r="F21" s="10">
        <f t="shared" si="0"/>
        <v>1336.7052000000001</v>
      </c>
      <c r="G21" s="26" t="s">
        <v>102</v>
      </c>
      <c r="H21" s="17" t="s">
        <v>103</v>
      </c>
      <c r="I21" s="17" t="s">
        <v>103</v>
      </c>
      <c r="J21" s="13">
        <v>45714</v>
      </c>
      <c r="K21" s="14" t="s">
        <v>21</v>
      </c>
      <c r="L21" s="7"/>
      <c r="M21" s="7" t="s">
        <v>22</v>
      </c>
      <c r="N21" s="7">
        <v>19</v>
      </c>
      <c r="O21" s="13">
        <v>45714</v>
      </c>
      <c r="P21" s="15"/>
    </row>
    <row r="22" spans="1:16" ht="75" x14ac:dyDescent="0.25">
      <c r="A22" s="7">
        <v>2025</v>
      </c>
      <c r="B22" s="7">
        <v>21</v>
      </c>
      <c r="C22" s="8" t="s">
        <v>104</v>
      </c>
      <c r="D22" s="14" t="s">
        <v>105</v>
      </c>
      <c r="E22" s="9">
        <v>765</v>
      </c>
      <c r="F22" s="10">
        <v>951.97</v>
      </c>
      <c r="G22" s="27" t="s">
        <v>106</v>
      </c>
      <c r="H22" s="28" t="s">
        <v>107</v>
      </c>
      <c r="I22" s="28" t="s">
        <v>108</v>
      </c>
      <c r="J22" s="13">
        <v>45716</v>
      </c>
      <c r="K22" s="7" t="s">
        <v>32</v>
      </c>
      <c r="L22" s="7"/>
      <c r="M22" s="7" t="s">
        <v>22</v>
      </c>
      <c r="N22" s="7">
        <v>5</v>
      </c>
      <c r="O22" s="13">
        <v>45694</v>
      </c>
      <c r="P22" s="15"/>
    </row>
    <row r="23" spans="1:16" x14ac:dyDescent="0.25">
      <c r="A23" s="7">
        <v>2025</v>
      </c>
      <c r="B23" s="7">
        <v>22</v>
      </c>
      <c r="C23" s="8" t="s">
        <v>109</v>
      </c>
      <c r="D23" s="14" t="s">
        <v>110</v>
      </c>
      <c r="E23" s="9">
        <v>4812.5</v>
      </c>
      <c r="F23" s="10">
        <f t="shared" si="0"/>
        <v>5871.25</v>
      </c>
      <c r="G23" s="16" t="s">
        <v>111</v>
      </c>
      <c r="H23" s="29" t="s">
        <v>112</v>
      </c>
      <c r="I23" s="29" t="s">
        <v>112</v>
      </c>
      <c r="J23" s="13">
        <v>45728</v>
      </c>
      <c r="K23" s="7" t="s">
        <v>32</v>
      </c>
      <c r="L23" s="7"/>
      <c r="M23" s="7" t="s">
        <v>22</v>
      </c>
      <c r="N23" s="7">
        <v>12</v>
      </c>
      <c r="O23" s="13">
        <v>45727</v>
      </c>
      <c r="P23" s="15"/>
    </row>
    <row r="24" spans="1:16" ht="57.75" x14ac:dyDescent="0.25">
      <c r="A24" s="7">
        <v>2025</v>
      </c>
      <c r="B24" s="7">
        <v>23</v>
      </c>
      <c r="C24" s="8" t="s">
        <v>113</v>
      </c>
      <c r="D24" s="30" t="s">
        <v>114</v>
      </c>
      <c r="E24" s="9">
        <v>3350</v>
      </c>
      <c r="F24" s="10">
        <v>3484</v>
      </c>
      <c r="G24" s="16" t="s">
        <v>115</v>
      </c>
      <c r="H24" s="28" t="s">
        <v>116</v>
      </c>
      <c r="I24" s="28" t="s">
        <v>117</v>
      </c>
      <c r="J24" s="13">
        <v>45728</v>
      </c>
      <c r="K24" s="7" t="s">
        <v>73</v>
      </c>
      <c r="L24" s="7" t="s">
        <v>74</v>
      </c>
      <c r="M24" s="7" t="s">
        <v>22</v>
      </c>
      <c r="N24" s="7">
        <v>6</v>
      </c>
      <c r="O24" s="13">
        <v>45727</v>
      </c>
      <c r="P24" s="15"/>
    </row>
    <row r="25" spans="1:16" x14ac:dyDescent="0.25">
      <c r="A25" s="7">
        <v>2025</v>
      </c>
      <c r="B25" s="7">
        <v>24</v>
      </c>
      <c r="C25" s="8" t="s">
        <v>118</v>
      </c>
      <c r="D25" s="21" t="s">
        <v>119</v>
      </c>
      <c r="E25" s="9">
        <v>54.75</v>
      </c>
      <c r="F25" s="10">
        <f t="shared" si="0"/>
        <v>66.795000000000002</v>
      </c>
      <c r="G25" s="16" t="s">
        <v>120</v>
      </c>
      <c r="H25" s="28" t="s">
        <v>121</v>
      </c>
      <c r="I25" s="28" t="s">
        <v>121</v>
      </c>
      <c r="J25" s="13">
        <v>45728</v>
      </c>
      <c r="K25" s="7" t="s">
        <v>73</v>
      </c>
      <c r="L25" s="7" t="s">
        <v>74</v>
      </c>
      <c r="M25" s="7" t="s">
        <v>22</v>
      </c>
      <c r="N25" s="7">
        <v>6</v>
      </c>
      <c r="O25" s="13">
        <v>45727</v>
      </c>
      <c r="P25" s="15"/>
    </row>
    <row r="26" spans="1:16" ht="90" x14ac:dyDescent="0.25">
      <c r="A26" s="7">
        <v>2025</v>
      </c>
      <c r="B26" s="7">
        <v>25</v>
      </c>
      <c r="C26" s="8" t="s">
        <v>122</v>
      </c>
      <c r="D26" s="31" t="s">
        <v>123</v>
      </c>
      <c r="E26" s="9">
        <v>130.5</v>
      </c>
      <c r="F26" s="10">
        <f t="shared" si="0"/>
        <v>159.21</v>
      </c>
      <c r="G26" s="16" t="s">
        <v>71</v>
      </c>
      <c r="H26" s="17" t="s">
        <v>72</v>
      </c>
      <c r="I26" s="17" t="s">
        <v>72</v>
      </c>
      <c r="J26" s="19">
        <v>45733</v>
      </c>
      <c r="K26" s="7" t="s">
        <v>73</v>
      </c>
      <c r="L26" s="7" t="s">
        <v>74</v>
      </c>
      <c r="M26" s="7" t="s">
        <v>22</v>
      </c>
      <c r="N26" s="7">
        <v>7</v>
      </c>
      <c r="O26" s="13">
        <v>45730</v>
      </c>
      <c r="P26" s="15"/>
    </row>
    <row r="27" spans="1:16" ht="30" x14ac:dyDescent="0.25">
      <c r="A27" s="7">
        <v>2025</v>
      </c>
      <c r="B27" s="7">
        <v>26</v>
      </c>
      <c r="C27" s="8" t="s">
        <v>124</v>
      </c>
      <c r="D27" s="31" t="s">
        <v>125</v>
      </c>
      <c r="E27" s="9">
        <v>1608.98</v>
      </c>
      <c r="F27" s="10">
        <f t="shared" si="0"/>
        <v>1962.9556</v>
      </c>
      <c r="G27" s="16" t="s">
        <v>126</v>
      </c>
      <c r="H27" s="17" t="s">
        <v>127</v>
      </c>
      <c r="I27" s="17" t="s">
        <v>127</v>
      </c>
      <c r="J27" s="19">
        <v>45733</v>
      </c>
      <c r="K27" s="14" t="s">
        <v>21</v>
      </c>
      <c r="L27" s="7"/>
      <c r="M27" s="7" t="s">
        <v>22</v>
      </c>
      <c r="N27" s="7">
        <v>23</v>
      </c>
      <c r="O27" s="13">
        <v>45733</v>
      </c>
      <c r="P27" s="15"/>
    </row>
    <row r="28" spans="1:16" x14ac:dyDescent="0.25">
      <c r="A28" s="7">
        <v>2025</v>
      </c>
      <c r="B28" s="7">
        <v>27</v>
      </c>
      <c r="C28" s="8" t="s">
        <v>128</v>
      </c>
      <c r="D28" s="21" t="s">
        <v>110</v>
      </c>
      <c r="E28" s="9">
        <v>5390</v>
      </c>
      <c r="F28" s="10">
        <f t="shared" si="0"/>
        <v>6575.8</v>
      </c>
      <c r="G28" s="16" t="s">
        <v>111</v>
      </c>
      <c r="H28" s="29" t="s">
        <v>112</v>
      </c>
      <c r="I28" s="29" t="s">
        <v>112</v>
      </c>
      <c r="J28" s="13">
        <v>45737</v>
      </c>
      <c r="K28" s="7" t="s">
        <v>32</v>
      </c>
      <c r="L28" s="7"/>
      <c r="M28" s="18" t="s">
        <v>41</v>
      </c>
      <c r="N28" s="7">
        <v>16</v>
      </c>
      <c r="O28" s="13">
        <v>45737</v>
      </c>
      <c r="P28" s="15"/>
    </row>
    <row r="29" spans="1:16" ht="60" x14ac:dyDescent="0.25">
      <c r="A29" s="7">
        <v>2025</v>
      </c>
      <c r="B29" s="7">
        <v>28</v>
      </c>
      <c r="C29" s="8" t="s">
        <v>129</v>
      </c>
      <c r="D29" s="31" t="s">
        <v>130</v>
      </c>
      <c r="E29" s="9">
        <v>250</v>
      </c>
      <c r="F29" s="10">
        <v>250</v>
      </c>
      <c r="G29" s="16" t="s">
        <v>131</v>
      </c>
      <c r="H29" s="17" t="s">
        <v>132</v>
      </c>
      <c r="I29" s="17" t="s">
        <v>132</v>
      </c>
      <c r="J29" s="13">
        <v>45384</v>
      </c>
      <c r="K29" s="7" t="s">
        <v>73</v>
      </c>
      <c r="L29" s="7" t="s">
        <v>74</v>
      </c>
      <c r="M29" s="7" t="s">
        <v>22</v>
      </c>
      <c r="N29" s="7">
        <v>9</v>
      </c>
      <c r="O29" s="13">
        <v>45744</v>
      </c>
      <c r="P29" s="15"/>
    </row>
    <row r="30" spans="1:16" ht="60" x14ac:dyDescent="0.25">
      <c r="A30" s="7">
        <v>2025</v>
      </c>
      <c r="B30" s="7">
        <v>29</v>
      </c>
      <c r="C30" s="8" t="s">
        <v>133</v>
      </c>
      <c r="D30" s="31" t="s">
        <v>130</v>
      </c>
      <c r="E30" s="9">
        <v>250</v>
      </c>
      <c r="F30" s="10">
        <v>250</v>
      </c>
      <c r="G30" s="16" t="s">
        <v>134</v>
      </c>
      <c r="H30" s="17" t="s">
        <v>135</v>
      </c>
      <c r="I30" s="17" t="s">
        <v>135</v>
      </c>
      <c r="J30" s="13">
        <v>45384</v>
      </c>
      <c r="K30" s="7" t="s">
        <v>73</v>
      </c>
      <c r="L30" s="7" t="s">
        <v>74</v>
      </c>
      <c r="M30" s="7" t="s">
        <v>22</v>
      </c>
      <c r="N30" s="7">
        <v>9</v>
      </c>
      <c r="O30" s="13">
        <v>45744</v>
      </c>
      <c r="P30" s="15"/>
    </row>
    <row r="31" spans="1:16" ht="60" x14ac:dyDescent="0.25">
      <c r="A31" s="7">
        <v>2025</v>
      </c>
      <c r="B31" s="7">
        <v>30</v>
      </c>
      <c r="C31" s="8" t="s">
        <v>136</v>
      </c>
      <c r="D31" s="31" t="s">
        <v>130</v>
      </c>
      <c r="E31" s="9">
        <v>250</v>
      </c>
      <c r="F31" s="10">
        <v>250</v>
      </c>
      <c r="G31" s="16" t="s">
        <v>137</v>
      </c>
      <c r="H31" s="24" t="s">
        <v>138</v>
      </c>
      <c r="I31" s="24" t="s">
        <v>138</v>
      </c>
      <c r="J31" s="13">
        <v>45384</v>
      </c>
      <c r="K31" s="7" t="s">
        <v>73</v>
      </c>
      <c r="L31" s="7" t="s">
        <v>74</v>
      </c>
      <c r="M31" s="7" t="s">
        <v>22</v>
      </c>
      <c r="N31" s="7">
        <v>9</v>
      </c>
      <c r="O31" s="13">
        <v>45744</v>
      </c>
      <c r="P31" s="15"/>
    </row>
    <row r="32" spans="1:16" ht="60" x14ac:dyDescent="0.25">
      <c r="A32" s="7">
        <v>2025</v>
      </c>
      <c r="B32" s="7">
        <v>31</v>
      </c>
      <c r="C32" s="8" t="s">
        <v>139</v>
      </c>
      <c r="D32" s="31" t="s">
        <v>130</v>
      </c>
      <c r="E32" s="9">
        <v>250</v>
      </c>
      <c r="F32" s="10">
        <v>250</v>
      </c>
      <c r="G32" s="16" t="s">
        <v>140</v>
      </c>
      <c r="H32" s="32" t="s">
        <v>141</v>
      </c>
      <c r="I32" s="17" t="s">
        <v>142</v>
      </c>
      <c r="J32" s="13">
        <v>45384</v>
      </c>
      <c r="K32" s="7" t="s">
        <v>73</v>
      </c>
      <c r="L32" s="7" t="s">
        <v>74</v>
      </c>
      <c r="M32" s="7" t="s">
        <v>22</v>
      </c>
      <c r="N32" s="7">
        <v>9</v>
      </c>
      <c r="O32" s="13">
        <v>45744</v>
      </c>
      <c r="P32" s="15"/>
    </row>
    <row r="33" spans="1:17" ht="108" customHeight="1" x14ac:dyDescent="0.25">
      <c r="A33" s="7">
        <v>2025</v>
      </c>
      <c r="B33" s="7">
        <v>32</v>
      </c>
      <c r="C33" s="8" t="s">
        <v>143</v>
      </c>
      <c r="D33" s="31" t="s">
        <v>144</v>
      </c>
      <c r="E33" s="9">
        <v>270</v>
      </c>
      <c r="F33" s="10">
        <f>E33+(E33*22%)</f>
        <v>329.4</v>
      </c>
      <c r="G33" s="16" t="s">
        <v>145</v>
      </c>
      <c r="H33" s="24" t="s">
        <v>146</v>
      </c>
      <c r="I33" s="24" t="s">
        <v>146</v>
      </c>
      <c r="J33" s="13">
        <v>45750</v>
      </c>
      <c r="K33" s="14" t="s">
        <v>21</v>
      </c>
      <c r="L33" s="7"/>
      <c r="M33" s="7" t="s">
        <v>22</v>
      </c>
      <c r="N33" s="7">
        <v>30</v>
      </c>
      <c r="O33" s="13">
        <v>45750</v>
      </c>
      <c r="P33" s="15"/>
    </row>
    <row r="34" spans="1:17" ht="45" x14ac:dyDescent="0.25">
      <c r="A34" s="7">
        <v>2025</v>
      </c>
      <c r="B34" s="7">
        <v>33</v>
      </c>
      <c r="C34" s="8" t="s">
        <v>147</v>
      </c>
      <c r="D34" s="31" t="s">
        <v>148</v>
      </c>
      <c r="E34" s="9">
        <v>1140</v>
      </c>
      <c r="F34" s="10">
        <f t="shared" ref="F34:F39" si="2">E34+(E34*22%)</f>
        <v>1390.8</v>
      </c>
      <c r="G34" s="16" t="s">
        <v>149</v>
      </c>
      <c r="H34" s="24" t="s">
        <v>150</v>
      </c>
      <c r="I34" s="24" t="s">
        <v>150</v>
      </c>
      <c r="J34" s="13">
        <v>45750</v>
      </c>
      <c r="K34" s="14" t="s">
        <v>21</v>
      </c>
      <c r="L34" s="7"/>
      <c r="M34" s="7" t="s">
        <v>22</v>
      </c>
      <c r="N34" s="7">
        <v>31</v>
      </c>
      <c r="O34" s="13">
        <v>45750</v>
      </c>
      <c r="P34" s="15"/>
    </row>
    <row r="35" spans="1:17" ht="45" x14ac:dyDescent="0.25">
      <c r="A35" s="7">
        <v>2025</v>
      </c>
      <c r="B35" s="7">
        <v>34</v>
      </c>
      <c r="C35" s="8" t="s">
        <v>151</v>
      </c>
      <c r="D35" s="31" t="s">
        <v>152</v>
      </c>
      <c r="E35" s="9">
        <v>360.5</v>
      </c>
      <c r="F35" s="10">
        <f t="shared" si="2"/>
        <v>439.81</v>
      </c>
      <c r="G35" s="16" t="s">
        <v>153</v>
      </c>
      <c r="H35" s="24" t="s">
        <v>154</v>
      </c>
      <c r="I35" s="24" t="s">
        <v>154</v>
      </c>
      <c r="J35" s="13">
        <v>45750</v>
      </c>
      <c r="K35" s="7" t="s">
        <v>21</v>
      </c>
      <c r="L35" s="7"/>
      <c r="M35" s="7" t="s">
        <v>22</v>
      </c>
      <c r="N35" s="7">
        <v>32</v>
      </c>
      <c r="O35" s="13">
        <v>45750</v>
      </c>
      <c r="P35" s="15"/>
    </row>
    <row r="36" spans="1:17" ht="75" x14ac:dyDescent="0.25">
      <c r="A36" s="7">
        <v>2025</v>
      </c>
      <c r="B36" s="7">
        <v>35</v>
      </c>
      <c r="C36" s="8" t="s">
        <v>155</v>
      </c>
      <c r="D36" s="31" t="s">
        <v>156</v>
      </c>
      <c r="E36" s="9">
        <v>900</v>
      </c>
      <c r="F36" s="10">
        <f t="shared" si="2"/>
        <v>1098</v>
      </c>
      <c r="G36" s="16" t="s">
        <v>145</v>
      </c>
      <c r="H36" s="24" t="s">
        <v>146</v>
      </c>
      <c r="I36" s="24" t="s">
        <v>146</v>
      </c>
      <c r="J36" s="13">
        <v>45750</v>
      </c>
      <c r="K36" s="7" t="s">
        <v>21</v>
      </c>
      <c r="L36" s="7"/>
      <c r="M36" s="7" t="s">
        <v>22</v>
      </c>
      <c r="N36" s="7">
        <v>33</v>
      </c>
      <c r="O36" s="13">
        <v>45750</v>
      </c>
      <c r="P36" s="15"/>
    </row>
    <row r="37" spans="1:17" ht="45" x14ac:dyDescent="0.25">
      <c r="A37" s="7">
        <v>2025</v>
      </c>
      <c r="B37" s="7">
        <v>36</v>
      </c>
      <c r="C37" s="8" t="s">
        <v>157</v>
      </c>
      <c r="D37" s="31" t="s">
        <v>158</v>
      </c>
      <c r="E37" s="9">
        <v>550</v>
      </c>
      <c r="F37" s="10">
        <f t="shared" si="2"/>
        <v>671</v>
      </c>
      <c r="G37" s="16" t="s">
        <v>159</v>
      </c>
      <c r="H37" s="24" t="s">
        <v>160</v>
      </c>
      <c r="I37" s="24" t="s">
        <v>160</v>
      </c>
      <c r="J37" s="13">
        <v>45751</v>
      </c>
      <c r="K37" s="7" t="s">
        <v>21</v>
      </c>
      <c r="L37" s="7"/>
      <c r="M37" s="7" t="s">
        <v>22</v>
      </c>
      <c r="N37" s="7">
        <v>34</v>
      </c>
      <c r="O37" s="13">
        <v>45750</v>
      </c>
      <c r="P37" s="15"/>
    </row>
    <row r="38" spans="1:17" ht="75" x14ac:dyDescent="0.25">
      <c r="A38" s="7">
        <v>2025</v>
      </c>
      <c r="B38" s="7">
        <v>37</v>
      </c>
      <c r="C38" s="33" t="s">
        <v>161</v>
      </c>
      <c r="D38" s="31" t="s">
        <v>162</v>
      </c>
      <c r="E38" s="9">
        <v>120</v>
      </c>
      <c r="F38" s="10">
        <v>152.26</v>
      </c>
      <c r="G38" s="16" t="s">
        <v>163</v>
      </c>
      <c r="H38" s="24" t="s">
        <v>164</v>
      </c>
      <c r="I38" s="24" t="s">
        <v>165</v>
      </c>
      <c r="J38" s="20">
        <v>45802</v>
      </c>
      <c r="K38" s="7" t="s">
        <v>73</v>
      </c>
      <c r="L38" s="7" t="s">
        <v>74</v>
      </c>
      <c r="M38" s="7" t="s">
        <v>22</v>
      </c>
      <c r="N38" s="7">
        <v>10</v>
      </c>
      <c r="O38" s="13">
        <v>45756</v>
      </c>
      <c r="Q38" s="15"/>
    </row>
    <row r="39" spans="1:17" ht="60" x14ac:dyDescent="0.25">
      <c r="A39" s="7">
        <v>2025</v>
      </c>
      <c r="B39" s="7">
        <v>38</v>
      </c>
      <c r="C39" s="33" t="s">
        <v>166</v>
      </c>
      <c r="D39" s="31" t="s">
        <v>167</v>
      </c>
      <c r="E39" s="9">
        <v>5280</v>
      </c>
      <c r="F39" s="10">
        <f t="shared" si="2"/>
        <v>6441.6</v>
      </c>
      <c r="G39" s="16" t="s">
        <v>89</v>
      </c>
      <c r="H39" s="17" t="s">
        <v>90</v>
      </c>
      <c r="I39" s="17" t="s">
        <v>90</v>
      </c>
      <c r="J39" s="20">
        <v>45756</v>
      </c>
      <c r="K39" s="14" t="s">
        <v>21</v>
      </c>
      <c r="L39" s="7"/>
      <c r="M39" s="18" t="s">
        <v>41</v>
      </c>
      <c r="N39" s="7">
        <v>35</v>
      </c>
      <c r="O39" s="13">
        <v>45756</v>
      </c>
      <c r="P39" s="15"/>
    </row>
    <row r="40" spans="1:17" ht="60" x14ac:dyDescent="0.25">
      <c r="A40" s="7">
        <v>2025</v>
      </c>
      <c r="B40" s="7">
        <v>39</v>
      </c>
      <c r="C40" s="33" t="s">
        <v>168</v>
      </c>
      <c r="D40" s="31" t="s">
        <v>169</v>
      </c>
      <c r="E40" s="9">
        <v>85.32</v>
      </c>
      <c r="F40" s="10">
        <f>E40+(E40*22%)</f>
        <v>104.09039999999999</v>
      </c>
      <c r="G40" s="11" t="s">
        <v>19</v>
      </c>
      <c r="H40" s="12" t="s">
        <v>20</v>
      </c>
      <c r="I40" s="12" t="s">
        <v>20</v>
      </c>
      <c r="J40" s="13">
        <v>45764</v>
      </c>
      <c r="K40" s="14" t="s">
        <v>21</v>
      </c>
      <c r="L40" s="7"/>
      <c r="M40" s="7" t="s">
        <v>22</v>
      </c>
      <c r="N40" s="7">
        <v>36</v>
      </c>
      <c r="O40" s="13">
        <v>45764</v>
      </c>
      <c r="P40" s="15"/>
    </row>
    <row r="41" spans="1:17" ht="76.5" customHeight="1" x14ac:dyDescent="0.25">
      <c r="A41" s="7">
        <v>2025</v>
      </c>
      <c r="B41" s="7">
        <v>40</v>
      </c>
      <c r="C41" s="33" t="s">
        <v>170</v>
      </c>
      <c r="D41" s="34" t="s">
        <v>171</v>
      </c>
      <c r="E41" s="9">
        <v>16342.61</v>
      </c>
      <c r="F41" s="10">
        <f>E41+(E41*22%)</f>
        <v>19937.984199999999</v>
      </c>
      <c r="G41" s="35" t="s">
        <v>111</v>
      </c>
      <c r="H41" s="29" t="s">
        <v>112</v>
      </c>
      <c r="I41" s="29" t="s">
        <v>112</v>
      </c>
      <c r="J41" s="13">
        <v>45764</v>
      </c>
      <c r="K41" s="7" t="s">
        <v>32</v>
      </c>
      <c r="L41" s="7"/>
      <c r="M41" s="18" t="s">
        <v>41</v>
      </c>
      <c r="N41" s="7">
        <v>21</v>
      </c>
      <c r="O41" s="13">
        <v>45764</v>
      </c>
      <c r="P41" s="15"/>
    </row>
    <row r="42" spans="1:17" ht="33" customHeight="1" x14ac:dyDescent="0.25">
      <c r="A42" s="7">
        <v>2025</v>
      </c>
      <c r="B42" s="7">
        <v>41</v>
      </c>
      <c r="C42" s="36" t="s">
        <v>172</v>
      </c>
      <c r="D42" s="31" t="s">
        <v>173</v>
      </c>
      <c r="E42" s="9">
        <v>28.98</v>
      </c>
      <c r="F42" s="10">
        <f t="shared" ref="F42:F43" si="3">(E42*22%)+E42</f>
        <v>35.355600000000003</v>
      </c>
      <c r="G42" s="16" t="s">
        <v>126</v>
      </c>
      <c r="H42" s="17" t="s">
        <v>127</v>
      </c>
      <c r="I42" s="17" t="s">
        <v>127</v>
      </c>
      <c r="J42" s="19">
        <v>45783</v>
      </c>
      <c r="K42" s="14" t="s">
        <v>21</v>
      </c>
      <c r="L42" s="7"/>
      <c r="M42" s="7" t="s">
        <v>22</v>
      </c>
      <c r="N42" s="7">
        <v>47</v>
      </c>
      <c r="O42" s="13">
        <v>45783</v>
      </c>
      <c r="P42" s="15"/>
    </row>
    <row r="43" spans="1:17" ht="60.75" customHeight="1" x14ac:dyDescent="0.25">
      <c r="A43" s="7">
        <v>2025</v>
      </c>
      <c r="B43" s="7">
        <v>42</v>
      </c>
      <c r="C43" s="37" t="s">
        <v>174</v>
      </c>
      <c r="D43" s="31" t="s">
        <v>175</v>
      </c>
      <c r="E43" s="9">
        <v>2520</v>
      </c>
      <c r="F43" s="10">
        <f t="shared" si="3"/>
        <v>3074.4</v>
      </c>
      <c r="G43" s="16" t="s">
        <v>89</v>
      </c>
      <c r="H43" s="17" t="s">
        <v>90</v>
      </c>
      <c r="I43" s="17" t="s">
        <v>90</v>
      </c>
      <c r="J43" s="13">
        <v>45791</v>
      </c>
      <c r="K43" s="14" t="s">
        <v>21</v>
      </c>
      <c r="L43" s="7"/>
      <c r="M43" s="7" t="s">
        <v>22</v>
      </c>
      <c r="N43" s="7">
        <v>48</v>
      </c>
      <c r="O43" s="13">
        <v>45791</v>
      </c>
      <c r="P43" s="15"/>
    </row>
    <row r="44" spans="1:17" ht="75" x14ac:dyDescent="0.25">
      <c r="A44" s="7">
        <v>2025</v>
      </c>
      <c r="B44" s="7">
        <v>43</v>
      </c>
      <c r="C44" s="37" t="s">
        <v>176</v>
      </c>
      <c r="D44" s="31" t="s">
        <v>177</v>
      </c>
      <c r="E44" s="9">
        <v>5400</v>
      </c>
      <c r="F44" s="10">
        <f>(E44*5%)+E44</f>
        <v>5670</v>
      </c>
      <c r="G44" s="16" t="s">
        <v>178</v>
      </c>
      <c r="H44" s="17" t="s">
        <v>179</v>
      </c>
      <c r="I44" s="17" t="s">
        <v>180</v>
      </c>
      <c r="J44" s="13">
        <v>45791</v>
      </c>
      <c r="K44" s="14" t="s">
        <v>95</v>
      </c>
      <c r="L44" s="7"/>
      <c r="M44" s="7" t="s">
        <v>22</v>
      </c>
      <c r="N44" s="7">
        <v>23</v>
      </c>
      <c r="O44" s="13">
        <v>45791</v>
      </c>
      <c r="P44" s="15"/>
    </row>
    <row r="45" spans="1:17" ht="120" x14ac:dyDescent="0.25">
      <c r="A45" s="7">
        <v>2025</v>
      </c>
      <c r="B45" s="7">
        <v>44</v>
      </c>
      <c r="C45" s="37" t="s">
        <v>181</v>
      </c>
      <c r="D45" s="31" t="s">
        <v>182</v>
      </c>
      <c r="E45" s="9">
        <v>750</v>
      </c>
      <c r="F45" s="10">
        <f>(E45*22%)+E45</f>
        <v>915</v>
      </c>
      <c r="G45" s="16" t="s">
        <v>145</v>
      </c>
      <c r="H45" s="17" t="s">
        <v>146</v>
      </c>
      <c r="I45" s="17" t="s">
        <v>146</v>
      </c>
      <c r="J45" s="13">
        <v>45799</v>
      </c>
      <c r="K45" s="14" t="s">
        <v>32</v>
      </c>
      <c r="L45" s="7"/>
      <c r="M45" s="7" t="s">
        <v>22</v>
      </c>
      <c r="N45" s="7">
        <v>28</v>
      </c>
      <c r="O45" s="13">
        <v>45798</v>
      </c>
      <c r="P45" s="15"/>
    </row>
    <row r="46" spans="1:17" ht="60" x14ac:dyDescent="0.25">
      <c r="A46" s="7">
        <v>2025</v>
      </c>
      <c r="B46" s="7">
        <v>45</v>
      </c>
      <c r="C46" s="8" t="s">
        <v>183</v>
      </c>
      <c r="D46" s="31" t="s">
        <v>184</v>
      </c>
      <c r="E46" s="9">
        <v>100</v>
      </c>
      <c r="F46" s="10">
        <v>126.88</v>
      </c>
      <c r="G46" s="16" t="s">
        <v>185</v>
      </c>
      <c r="H46" s="17" t="s">
        <v>186</v>
      </c>
      <c r="I46" s="17" t="s">
        <v>187</v>
      </c>
      <c r="J46" s="13">
        <v>45804</v>
      </c>
      <c r="K46" s="14" t="s">
        <v>21</v>
      </c>
      <c r="L46" s="7"/>
      <c r="M46" s="7" t="s">
        <v>22</v>
      </c>
      <c r="N46" s="7">
        <v>50</v>
      </c>
      <c r="O46" s="20">
        <v>45804</v>
      </c>
      <c r="P46" s="15"/>
    </row>
    <row r="47" spans="1:17" ht="75" x14ac:dyDescent="0.25">
      <c r="A47" s="7">
        <v>2025</v>
      </c>
      <c r="B47" s="7">
        <v>46</v>
      </c>
      <c r="C47" s="8" t="s">
        <v>188</v>
      </c>
      <c r="D47" s="31" t="s">
        <v>189</v>
      </c>
      <c r="E47" s="9">
        <v>37.15</v>
      </c>
      <c r="F47" s="10">
        <f>E47+(E47*22%)</f>
        <v>45.323</v>
      </c>
      <c r="G47" s="16" t="s">
        <v>190</v>
      </c>
      <c r="H47" s="17" t="s">
        <v>191</v>
      </c>
      <c r="I47" s="17" t="s">
        <v>191</v>
      </c>
      <c r="J47" s="13">
        <v>45806</v>
      </c>
      <c r="K47" s="7" t="s">
        <v>192</v>
      </c>
      <c r="L47" s="7"/>
      <c r="M47" s="7" t="s">
        <v>22</v>
      </c>
      <c r="N47" s="7">
        <v>2</v>
      </c>
      <c r="O47" s="20">
        <v>45806</v>
      </c>
      <c r="P47" s="15"/>
    </row>
    <row r="48" spans="1:17" ht="90" x14ac:dyDescent="0.25">
      <c r="A48" s="7">
        <v>2025</v>
      </c>
      <c r="B48" s="7">
        <v>47</v>
      </c>
      <c r="C48" s="8" t="s">
        <v>193</v>
      </c>
      <c r="D48" s="31" t="s">
        <v>194</v>
      </c>
      <c r="E48" s="9">
        <v>344.26</v>
      </c>
      <c r="F48" s="10">
        <f>E48+(E48*22%)</f>
        <v>419.99720000000002</v>
      </c>
      <c r="G48" s="16" t="s">
        <v>195</v>
      </c>
      <c r="H48" s="17" t="s">
        <v>196</v>
      </c>
      <c r="I48" s="17" t="s">
        <v>196</v>
      </c>
      <c r="J48" s="13">
        <v>45812</v>
      </c>
      <c r="K48" s="7" t="s">
        <v>73</v>
      </c>
      <c r="L48" s="7" t="s">
        <v>74</v>
      </c>
      <c r="M48" s="7" t="s">
        <v>22</v>
      </c>
      <c r="N48" s="7">
        <v>12</v>
      </c>
      <c r="O48" s="20">
        <v>45812</v>
      </c>
      <c r="P48" s="15"/>
    </row>
    <row r="49" spans="1:16" ht="75" x14ac:dyDescent="0.25">
      <c r="A49" s="7">
        <v>2025</v>
      </c>
      <c r="B49" s="7">
        <v>48</v>
      </c>
      <c r="C49" s="8" t="s">
        <v>197</v>
      </c>
      <c r="D49" s="31" t="s">
        <v>198</v>
      </c>
      <c r="E49" s="9">
        <v>1393.44</v>
      </c>
      <c r="F49" s="10">
        <f t="shared" ref="F49:F73" si="4">E49+(E49*22%)</f>
        <v>1699.9968000000001</v>
      </c>
      <c r="G49" s="16" t="s">
        <v>199</v>
      </c>
      <c r="H49" s="17" t="s">
        <v>200</v>
      </c>
      <c r="I49" s="17" t="s">
        <v>200</v>
      </c>
      <c r="J49" s="13">
        <v>45817</v>
      </c>
      <c r="K49" s="7" t="s">
        <v>73</v>
      </c>
      <c r="L49" s="7" t="s">
        <v>74</v>
      </c>
      <c r="M49" s="7" t="s">
        <v>22</v>
      </c>
      <c r="N49" s="7">
        <v>13</v>
      </c>
      <c r="O49" s="20">
        <v>45813</v>
      </c>
      <c r="P49" s="15"/>
    </row>
    <row r="50" spans="1:16" ht="105" x14ac:dyDescent="0.25">
      <c r="A50" s="7">
        <v>2025</v>
      </c>
      <c r="B50" s="7">
        <v>49</v>
      </c>
      <c r="C50" s="8" t="s">
        <v>201</v>
      </c>
      <c r="D50" s="31" t="s">
        <v>202</v>
      </c>
      <c r="E50" s="9">
        <v>390</v>
      </c>
      <c r="F50" s="10">
        <f t="shared" si="4"/>
        <v>475.8</v>
      </c>
      <c r="G50" s="16" t="s">
        <v>203</v>
      </c>
      <c r="H50" s="17" t="s">
        <v>204</v>
      </c>
      <c r="I50" s="17" t="s">
        <v>204</v>
      </c>
      <c r="J50" s="13">
        <v>45818</v>
      </c>
      <c r="K50" s="7" t="s">
        <v>73</v>
      </c>
      <c r="L50" s="7" t="s">
        <v>74</v>
      </c>
      <c r="M50" s="7" t="s">
        <v>22</v>
      </c>
      <c r="N50" s="7">
        <v>14</v>
      </c>
      <c r="O50" s="20">
        <v>45824</v>
      </c>
      <c r="P50" s="15"/>
    </row>
    <row r="51" spans="1:16" ht="90" x14ac:dyDescent="0.25">
      <c r="A51" s="7">
        <v>2025</v>
      </c>
      <c r="B51" s="7">
        <v>50</v>
      </c>
      <c r="C51" s="8" t="s">
        <v>205</v>
      </c>
      <c r="D51" s="31" t="s">
        <v>206</v>
      </c>
      <c r="E51" s="9">
        <v>166</v>
      </c>
      <c r="F51" s="10">
        <f t="shared" si="4"/>
        <v>202.52</v>
      </c>
      <c r="G51" s="16" t="s">
        <v>207</v>
      </c>
      <c r="H51" s="17" t="s">
        <v>208</v>
      </c>
      <c r="I51" s="17" t="s">
        <v>208</v>
      </c>
      <c r="J51" s="13">
        <v>45818</v>
      </c>
      <c r="K51" s="14" t="s">
        <v>21</v>
      </c>
      <c r="L51" s="7"/>
      <c r="M51" s="7" t="s">
        <v>22</v>
      </c>
      <c r="N51" s="7">
        <v>52</v>
      </c>
      <c r="O51" s="20">
        <v>45824</v>
      </c>
      <c r="P51" s="15"/>
    </row>
    <row r="52" spans="1:16" ht="75" x14ac:dyDescent="0.25">
      <c r="A52" s="7">
        <v>2025</v>
      </c>
      <c r="B52" s="7">
        <v>51</v>
      </c>
      <c r="C52" s="8" t="s">
        <v>209</v>
      </c>
      <c r="D52" s="31" t="s">
        <v>210</v>
      </c>
      <c r="E52" s="9">
        <v>196.72</v>
      </c>
      <c r="F52" s="10">
        <f t="shared" si="4"/>
        <v>239.9984</v>
      </c>
      <c r="G52" s="16" t="s">
        <v>211</v>
      </c>
      <c r="H52" s="17" t="s">
        <v>212</v>
      </c>
      <c r="I52" s="17" t="s">
        <v>212</v>
      </c>
      <c r="J52" s="13">
        <v>45820</v>
      </c>
      <c r="K52" s="7" t="s">
        <v>73</v>
      </c>
      <c r="L52" s="7" t="s">
        <v>74</v>
      </c>
      <c r="M52" s="7" t="s">
        <v>22</v>
      </c>
      <c r="N52" s="7">
        <v>15</v>
      </c>
      <c r="O52" s="20">
        <v>45824</v>
      </c>
      <c r="P52" s="15"/>
    </row>
    <row r="53" spans="1:16" ht="105" x14ac:dyDescent="0.25">
      <c r="A53" s="7">
        <v>2025</v>
      </c>
      <c r="B53" s="7">
        <v>52</v>
      </c>
      <c r="C53" s="8" t="s">
        <v>213</v>
      </c>
      <c r="D53" s="31" t="s">
        <v>214</v>
      </c>
      <c r="E53" s="9">
        <v>3138</v>
      </c>
      <c r="F53" s="10">
        <f t="shared" si="4"/>
        <v>3828.36</v>
      </c>
      <c r="G53" s="16" t="s">
        <v>149</v>
      </c>
      <c r="H53" s="17" t="s">
        <v>150</v>
      </c>
      <c r="I53" s="17" t="s">
        <v>150</v>
      </c>
      <c r="J53" s="13">
        <v>45821</v>
      </c>
      <c r="K53" s="7" t="s">
        <v>21</v>
      </c>
      <c r="L53" s="7"/>
      <c r="M53" s="7" t="s">
        <v>22</v>
      </c>
      <c r="N53" s="7">
        <v>53</v>
      </c>
      <c r="O53" s="20">
        <v>45824</v>
      </c>
      <c r="P53" s="15"/>
    </row>
    <row r="54" spans="1:16" ht="45" x14ac:dyDescent="0.25">
      <c r="A54" s="7">
        <v>2025</v>
      </c>
      <c r="B54" s="7">
        <v>53</v>
      </c>
      <c r="C54" s="8" t="s">
        <v>215</v>
      </c>
      <c r="D54" s="31" t="s">
        <v>216</v>
      </c>
      <c r="E54" s="9">
        <v>282.08999999999997</v>
      </c>
      <c r="F54" s="10">
        <f t="shared" si="4"/>
        <v>344.14979999999997</v>
      </c>
      <c r="G54" s="16" t="s">
        <v>153</v>
      </c>
      <c r="H54" s="17" t="s">
        <v>154</v>
      </c>
      <c r="I54" s="17" t="s">
        <v>154</v>
      </c>
      <c r="J54" s="13">
        <v>45825</v>
      </c>
      <c r="K54" s="7" t="s">
        <v>21</v>
      </c>
      <c r="L54" s="7"/>
      <c r="M54" s="7" t="s">
        <v>22</v>
      </c>
      <c r="N54" s="7">
        <v>54</v>
      </c>
      <c r="O54" s="20">
        <v>45825</v>
      </c>
      <c r="P54" s="15"/>
    </row>
    <row r="55" spans="1:16" ht="75" x14ac:dyDescent="0.25">
      <c r="A55" s="7">
        <v>2025</v>
      </c>
      <c r="B55" s="7">
        <v>54</v>
      </c>
      <c r="C55" s="8" t="s">
        <v>217</v>
      </c>
      <c r="D55" s="31" t="s">
        <v>218</v>
      </c>
      <c r="E55" s="9">
        <v>41300</v>
      </c>
      <c r="F55" s="10">
        <f t="shared" si="4"/>
        <v>50386</v>
      </c>
      <c r="G55" s="16" t="s">
        <v>219</v>
      </c>
      <c r="H55" s="17" t="s">
        <v>220</v>
      </c>
      <c r="I55" s="17" t="s">
        <v>220</v>
      </c>
      <c r="J55" s="13">
        <v>45831</v>
      </c>
      <c r="K55" s="7" t="s">
        <v>21</v>
      </c>
      <c r="L55" s="7"/>
      <c r="M55" s="18" t="s">
        <v>41</v>
      </c>
      <c r="N55" s="7">
        <v>55</v>
      </c>
      <c r="O55" s="20">
        <v>45832</v>
      </c>
      <c r="P55" s="15"/>
    </row>
    <row r="56" spans="1:16" ht="90" x14ac:dyDescent="0.25">
      <c r="A56" s="7">
        <v>2025</v>
      </c>
      <c r="B56" s="7">
        <v>55</v>
      </c>
      <c r="C56" s="8" t="s">
        <v>221</v>
      </c>
      <c r="D56" s="31" t="s">
        <v>222</v>
      </c>
      <c r="E56" s="9">
        <v>1201.6400000000001</v>
      </c>
      <c r="F56" s="10">
        <f t="shared" si="4"/>
        <v>1466.0008000000003</v>
      </c>
      <c r="G56" s="16" t="s">
        <v>223</v>
      </c>
      <c r="H56" s="17" t="s">
        <v>224</v>
      </c>
      <c r="I56" s="17" t="s">
        <v>224</v>
      </c>
      <c r="J56" s="13">
        <v>45831</v>
      </c>
      <c r="K56" s="7" t="s">
        <v>21</v>
      </c>
      <c r="L56" s="7"/>
      <c r="M56" s="7" t="s">
        <v>22</v>
      </c>
      <c r="N56" s="7">
        <v>59</v>
      </c>
      <c r="O56" s="20">
        <v>45840</v>
      </c>
      <c r="P56" s="15"/>
    </row>
    <row r="57" spans="1:16" ht="60" x14ac:dyDescent="0.25">
      <c r="A57" s="7">
        <v>2025</v>
      </c>
      <c r="B57" s="7">
        <v>56</v>
      </c>
      <c r="C57" s="8" t="s">
        <v>225</v>
      </c>
      <c r="D57" s="31" t="s">
        <v>226</v>
      </c>
      <c r="E57" s="9">
        <v>2000</v>
      </c>
      <c r="F57" s="10">
        <f>E57+(E57*10%)</f>
        <v>2200</v>
      </c>
      <c r="G57" s="16" t="s">
        <v>227</v>
      </c>
      <c r="H57" s="17" t="s">
        <v>228</v>
      </c>
      <c r="I57" s="17" t="s">
        <v>228</v>
      </c>
      <c r="J57" s="13">
        <v>45847</v>
      </c>
      <c r="K57" s="7" t="s">
        <v>21</v>
      </c>
      <c r="L57" s="7"/>
      <c r="M57" s="7" t="s">
        <v>22</v>
      </c>
      <c r="N57" s="7">
        <v>58</v>
      </c>
      <c r="O57" s="20">
        <v>45840</v>
      </c>
      <c r="P57" s="15"/>
    </row>
    <row r="58" spans="1:16" ht="59.25" x14ac:dyDescent="0.25">
      <c r="A58" s="7">
        <v>2025</v>
      </c>
      <c r="B58" s="7">
        <v>57</v>
      </c>
      <c r="C58" s="8" t="s">
        <v>229</v>
      </c>
      <c r="D58" s="31" t="s">
        <v>230</v>
      </c>
      <c r="E58" s="9">
        <v>1100</v>
      </c>
      <c r="F58" s="10">
        <f t="shared" si="4"/>
        <v>1342</v>
      </c>
      <c r="G58" s="16" t="s">
        <v>231</v>
      </c>
      <c r="H58" s="17" t="s">
        <v>232</v>
      </c>
      <c r="I58" s="17" t="s">
        <v>232</v>
      </c>
      <c r="J58" s="13">
        <v>45847</v>
      </c>
      <c r="K58" s="7" t="s">
        <v>21</v>
      </c>
      <c r="L58" s="7"/>
      <c r="M58" s="7" t="s">
        <v>22</v>
      </c>
      <c r="N58" s="7">
        <v>57</v>
      </c>
      <c r="O58" s="20">
        <v>45840</v>
      </c>
      <c r="P58" s="15"/>
    </row>
    <row r="59" spans="1:16" ht="72.75" x14ac:dyDescent="0.25">
      <c r="A59" s="7">
        <v>2025</v>
      </c>
      <c r="B59" s="7">
        <v>58</v>
      </c>
      <c r="C59" s="8" t="s">
        <v>233</v>
      </c>
      <c r="D59" s="31" t="s">
        <v>234</v>
      </c>
      <c r="E59" s="9">
        <v>250</v>
      </c>
      <c r="F59" s="10">
        <v>317.2</v>
      </c>
      <c r="G59" s="16" t="s">
        <v>235</v>
      </c>
      <c r="H59" s="17" t="s">
        <v>236</v>
      </c>
      <c r="I59" s="17" t="s">
        <v>237</v>
      </c>
      <c r="J59" s="13">
        <v>45847</v>
      </c>
      <c r="K59" s="7" t="s">
        <v>21</v>
      </c>
      <c r="L59" s="7"/>
      <c r="M59" s="7" t="s">
        <v>22</v>
      </c>
      <c r="N59" s="7">
        <v>57</v>
      </c>
      <c r="O59" s="20">
        <v>45840</v>
      </c>
      <c r="P59" s="15"/>
    </row>
    <row r="60" spans="1:16" ht="90" x14ac:dyDescent="0.25">
      <c r="A60" s="7">
        <v>2025</v>
      </c>
      <c r="B60" s="7">
        <v>59</v>
      </c>
      <c r="C60" s="8" t="s">
        <v>238</v>
      </c>
      <c r="D60" s="31" t="s">
        <v>239</v>
      </c>
      <c r="E60" s="9">
        <v>519.66999999999996</v>
      </c>
      <c r="F60" s="10">
        <f t="shared" si="4"/>
        <v>633.99739999999997</v>
      </c>
      <c r="G60" s="16" t="s">
        <v>240</v>
      </c>
      <c r="H60" s="17" t="s">
        <v>241</v>
      </c>
      <c r="I60" s="17" t="s">
        <v>242</v>
      </c>
      <c r="J60" s="13">
        <v>45848</v>
      </c>
      <c r="K60" s="7" t="s">
        <v>73</v>
      </c>
      <c r="L60" s="7" t="s">
        <v>74</v>
      </c>
      <c r="M60" s="7" t="s">
        <v>22</v>
      </c>
      <c r="N60" s="7">
        <v>15</v>
      </c>
      <c r="O60" s="20">
        <v>45824</v>
      </c>
      <c r="P60" s="15"/>
    </row>
    <row r="61" spans="1:16" ht="75" x14ac:dyDescent="0.25">
      <c r="A61" s="7">
        <v>2025</v>
      </c>
      <c r="B61" s="7">
        <v>60</v>
      </c>
      <c r="C61" s="8" t="s">
        <v>243</v>
      </c>
      <c r="D61" s="31" t="s">
        <v>244</v>
      </c>
      <c r="E61" s="9">
        <v>275</v>
      </c>
      <c r="F61" s="10">
        <f t="shared" si="4"/>
        <v>335.5</v>
      </c>
      <c r="G61" s="16" t="s">
        <v>89</v>
      </c>
      <c r="H61" s="17" t="s">
        <v>90</v>
      </c>
      <c r="I61" s="17" t="s">
        <v>90</v>
      </c>
      <c r="J61" s="13">
        <v>45791</v>
      </c>
      <c r="K61" s="7" t="s">
        <v>21</v>
      </c>
      <c r="L61" s="7"/>
      <c r="M61" s="7" t="s">
        <v>22</v>
      </c>
      <c r="N61" s="7">
        <v>62</v>
      </c>
      <c r="O61" s="20">
        <v>45852</v>
      </c>
      <c r="P61" s="15"/>
    </row>
    <row r="62" spans="1:16" ht="75" x14ac:dyDescent="0.25">
      <c r="A62" s="7">
        <v>2025</v>
      </c>
      <c r="B62" s="7">
        <v>61</v>
      </c>
      <c r="C62" s="8" t="s">
        <v>245</v>
      </c>
      <c r="D62" s="31" t="s">
        <v>246</v>
      </c>
      <c r="E62" s="9">
        <v>5311.1</v>
      </c>
      <c r="F62" s="10">
        <f t="shared" si="4"/>
        <v>6479.5420000000004</v>
      </c>
      <c r="G62" s="16" t="s">
        <v>89</v>
      </c>
      <c r="H62" s="17" t="s">
        <v>90</v>
      </c>
      <c r="I62" s="17" t="s">
        <v>90</v>
      </c>
      <c r="J62" s="13">
        <v>45791</v>
      </c>
      <c r="K62" s="7" t="s">
        <v>21</v>
      </c>
      <c r="L62" s="7"/>
      <c r="M62" s="18" t="s">
        <v>41</v>
      </c>
      <c r="N62" s="7">
        <v>63</v>
      </c>
      <c r="O62" s="20">
        <v>45853</v>
      </c>
      <c r="P62" s="15"/>
    </row>
    <row r="63" spans="1:16" ht="90" x14ac:dyDescent="0.25">
      <c r="A63" s="7">
        <v>2025</v>
      </c>
      <c r="B63" s="7">
        <v>62</v>
      </c>
      <c r="C63" s="8" t="s">
        <v>247</v>
      </c>
      <c r="D63" s="31" t="s">
        <v>248</v>
      </c>
      <c r="E63" s="9">
        <v>470</v>
      </c>
      <c r="F63" s="10">
        <f t="shared" si="4"/>
        <v>573.4</v>
      </c>
      <c r="G63" s="16" t="s">
        <v>249</v>
      </c>
      <c r="H63" s="17" t="s">
        <v>250</v>
      </c>
      <c r="I63" s="17" t="s">
        <v>250</v>
      </c>
      <c r="J63" s="13">
        <v>45854</v>
      </c>
      <c r="K63" s="7" t="s">
        <v>73</v>
      </c>
      <c r="L63" s="7" t="s">
        <v>74</v>
      </c>
      <c r="M63" s="7" t="s">
        <v>22</v>
      </c>
      <c r="N63" s="7">
        <v>17</v>
      </c>
      <c r="O63" s="20">
        <v>45854</v>
      </c>
      <c r="P63" s="15"/>
    </row>
    <row r="64" spans="1:16" ht="60" x14ac:dyDescent="0.25">
      <c r="A64" s="7">
        <v>2025</v>
      </c>
      <c r="B64" s="7">
        <v>63</v>
      </c>
      <c r="C64" s="8" t="s">
        <v>251</v>
      </c>
      <c r="D64" s="31" t="s">
        <v>252</v>
      </c>
      <c r="E64" s="9">
        <v>570.98</v>
      </c>
      <c r="F64" s="10">
        <f t="shared" si="4"/>
        <v>696.59559999999999</v>
      </c>
      <c r="G64" s="16" t="s">
        <v>253</v>
      </c>
      <c r="H64" s="17" t="s">
        <v>254</v>
      </c>
      <c r="I64" s="17" t="s">
        <v>254</v>
      </c>
      <c r="J64" s="13">
        <v>45855</v>
      </c>
      <c r="K64" s="7" t="s">
        <v>21</v>
      </c>
      <c r="L64" s="7"/>
      <c r="M64" s="7" t="s">
        <v>22</v>
      </c>
      <c r="N64" s="7">
        <v>63</v>
      </c>
      <c r="O64" s="20">
        <v>45853</v>
      </c>
      <c r="P64" s="15"/>
    </row>
    <row r="65" spans="1:17" ht="60" x14ac:dyDescent="0.25">
      <c r="A65" s="7">
        <v>2025</v>
      </c>
      <c r="B65" s="7">
        <v>64</v>
      </c>
      <c r="C65" s="8" t="s">
        <v>255</v>
      </c>
      <c r="D65" s="31" t="s">
        <v>256</v>
      </c>
      <c r="E65" s="9">
        <v>800</v>
      </c>
      <c r="F65" s="10">
        <v>880</v>
      </c>
      <c r="G65" s="16" t="s">
        <v>257</v>
      </c>
      <c r="H65" s="17" t="s">
        <v>258</v>
      </c>
      <c r="I65" s="17" t="s">
        <v>258</v>
      </c>
      <c r="J65" s="13">
        <v>45859</v>
      </c>
      <c r="K65" s="7" t="s">
        <v>21</v>
      </c>
      <c r="L65" s="7"/>
      <c r="M65" s="7" t="s">
        <v>22</v>
      </c>
      <c r="N65" s="7">
        <v>56</v>
      </c>
      <c r="O65" s="20">
        <v>45840</v>
      </c>
      <c r="P65" s="15"/>
    </row>
    <row r="66" spans="1:17" ht="75" x14ac:dyDescent="0.25">
      <c r="A66" s="7">
        <v>2025</v>
      </c>
      <c r="B66" s="7">
        <v>65</v>
      </c>
      <c r="C66" s="8" t="s">
        <v>259</v>
      </c>
      <c r="D66" s="31" t="s">
        <v>260</v>
      </c>
      <c r="E66" s="9">
        <v>170</v>
      </c>
      <c r="F66" s="10">
        <f t="shared" si="4"/>
        <v>207.4</v>
      </c>
      <c r="G66" s="16" t="s">
        <v>261</v>
      </c>
      <c r="H66" s="17" t="s">
        <v>262</v>
      </c>
      <c r="I66" s="17" t="s">
        <v>262</v>
      </c>
      <c r="J66" s="13">
        <v>45861</v>
      </c>
      <c r="K66" s="7" t="s">
        <v>21</v>
      </c>
      <c r="L66" s="7"/>
      <c r="M66" s="7" t="s">
        <v>22</v>
      </c>
      <c r="N66" s="7">
        <v>65</v>
      </c>
      <c r="O66" s="20">
        <v>45861</v>
      </c>
      <c r="P66" s="15"/>
    </row>
    <row r="67" spans="1:17" ht="60" x14ac:dyDescent="0.25">
      <c r="A67" s="7">
        <v>2025</v>
      </c>
      <c r="B67" s="7">
        <v>66</v>
      </c>
      <c r="C67" s="8" t="s">
        <v>263</v>
      </c>
      <c r="D67" s="31" t="s">
        <v>226</v>
      </c>
      <c r="E67" s="9">
        <v>390.9</v>
      </c>
      <c r="F67" s="10">
        <f>E67+(E67*10%)</f>
        <v>429.99</v>
      </c>
      <c r="G67" s="16" t="s">
        <v>264</v>
      </c>
      <c r="H67" s="17" t="s">
        <v>228</v>
      </c>
      <c r="I67" s="17" t="s">
        <v>228</v>
      </c>
      <c r="J67" s="13">
        <v>45847</v>
      </c>
      <c r="K67" s="7" t="s">
        <v>21</v>
      </c>
      <c r="L67" s="7"/>
      <c r="M67" s="7" t="s">
        <v>22</v>
      </c>
      <c r="N67" s="7">
        <v>59</v>
      </c>
      <c r="O67" s="20">
        <v>45847</v>
      </c>
      <c r="P67" s="15"/>
    </row>
    <row r="68" spans="1:17" ht="60" x14ac:dyDescent="0.25">
      <c r="A68" s="7">
        <v>2025</v>
      </c>
      <c r="B68" s="7">
        <v>67</v>
      </c>
      <c r="C68" s="8" t="s">
        <v>265</v>
      </c>
      <c r="D68" s="31" t="s">
        <v>266</v>
      </c>
      <c r="E68" s="9">
        <v>102.46</v>
      </c>
      <c r="F68" s="10">
        <f t="shared" si="4"/>
        <v>125.0012</v>
      </c>
      <c r="G68" s="16" t="s">
        <v>267</v>
      </c>
      <c r="H68" s="17" t="s">
        <v>268</v>
      </c>
      <c r="I68" s="17" t="s">
        <v>269</v>
      </c>
      <c r="J68" s="13">
        <v>45867</v>
      </c>
      <c r="K68" s="7" t="s">
        <v>21</v>
      </c>
      <c r="L68" s="7"/>
      <c r="M68" s="7" t="s">
        <v>22</v>
      </c>
      <c r="N68" s="7">
        <v>66</v>
      </c>
      <c r="O68" s="20">
        <v>45867</v>
      </c>
      <c r="P68" s="15"/>
    </row>
    <row r="69" spans="1:17" ht="60" x14ac:dyDescent="0.25">
      <c r="A69" s="7">
        <v>2025</v>
      </c>
      <c r="B69" s="7">
        <v>68</v>
      </c>
      <c r="C69" s="8" t="s">
        <v>270</v>
      </c>
      <c r="D69" s="31" t="s">
        <v>271</v>
      </c>
      <c r="E69" s="9">
        <v>400</v>
      </c>
      <c r="F69" s="10">
        <f t="shared" si="4"/>
        <v>488</v>
      </c>
      <c r="G69" s="16" t="s">
        <v>106</v>
      </c>
      <c r="H69" s="17" t="s">
        <v>107</v>
      </c>
      <c r="I69" s="17" t="s">
        <v>108</v>
      </c>
      <c r="J69" s="13">
        <v>45867</v>
      </c>
      <c r="K69" s="7" t="s">
        <v>32</v>
      </c>
      <c r="L69" s="7"/>
      <c r="M69" s="7" t="s">
        <v>22</v>
      </c>
      <c r="N69" s="7">
        <v>39</v>
      </c>
      <c r="O69" s="20">
        <v>45867</v>
      </c>
      <c r="P69" s="15"/>
    </row>
    <row r="70" spans="1:17" ht="75" x14ac:dyDescent="0.25">
      <c r="A70" s="7">
        <v>2025</v>
      </c>
      <c r="B70" s="7">
        <v>69</v>
      </c>
      <c r="C70" s="8" t="s">
        <v>272</v>
      </c>
      <c r="D70" s="31" t="s">
        <v>273</v>
      </c>
      <c r="E70" s="9">
        <v>1825</v>
      </c>
      <c r="F70" s="10">
        <f t="shared" si="4"/>
        <v>2226.5</v>
      </c>
      <c r="G70" s="16" t="s">
        <v>89</v>
      </c>
      <c r="H70" s="17" t="s">
        <v>90</v>
      </c>
      <c r="I70" s="17" t="s">
        <v>90</v>
      </c>
      <c r="J70" s="13">
        <v>45868</v>
      </c>
      <c r="K70" s="7" t="s">
        <v>21</v>
      </c>
      <c r="L70" s="7"/>
      <c r="M70" s="7" t="s">
        <v>22</v>
      </c>
      <c r="N70" s="7">
        <v>67</v>
      </c>
      <c r="O70" s="20">
        <v>45868</v>
      </c>
      <c r="P70" s="15"/>
    </row>
    <row r="71" spans="1:17" ht="63" customHeight="1" x14ac:dyDescent="0.25">
      <c r="A71" s="7">
        <v>2025</v>
      </c>
      <c r="B71" s="7">
        <v>70</v>
      </c>
      <c r="C71" s="8" t="s">
        <v>274</v>
      </c>
      <c r="D71" s="31" t="s">
        <v>275</v>
      </c>
      <c r="E71" s="9">
        <v>325</v>
      </c>
      <c r="F71" s="10">
        <v>325</v>
      </c>
      <c r="G71" s="16" t="s">
        <v>276</v>
      </c>
      <c r="H71" s="17" t="s">
        <v>277</v>
      </c>
      <c r="I71" s="17" t="s">
        <v>277</v>
      </c>
      <c r="J71" s="13">
        <v>45873</v>
      </c>
      <c r="K71" s="7" t="s">
        <v>73</v>
      </c>
      <c r="L71" s="7" t="s">
        <v>74</v>
      </c>
      <c r="M71" s="7" t="s">
        <v>22</v>
      </c>
      <c r="N71" s="7">
        <v>22</v>
      </c>
      <c r="O71" s="20">
        <v>45873</v>
      </c>
      <c r="P71" s="15"/>
    </row>
    <row r="72" spans="1:17" ht="60" x14ac:dyDescent="0.25">
      <c r="A72" s="7">
        <v>2025</v>
      </c>
      <c r="B72" s="7">
        <v>71</v>
      </c>
      <c r="C72" s="8" t="s">
        <v>278</v>
      </c>
      <c r="D72" s="31" t="s">
        <v>279</v>
      </c>
      <c r="E72" s="9">
        <v>2000</v>
      </c>
      <c r="F72" s="10">
        <v>2000</v>
      </c>
      <c r="G72" s="16" t="s">
        <v>115</v>
      </c>
      <c r="H72" s="17" t="s">
        <v>116</v>
      </c>
      <c r="I72" s="17" t="s">
        <v>117</v>
      </c>
      <c r="J72" s="13">
        <v>45875</v>
      </c>
      <c r="K72" s="7" t="s">
        <v>73</v>
      </c>
      <c r="L72" s="7" t="s">
        <v>74</v>
      </c>
      <c r="M72" s="7" t="s">
        <v>22</v>
      </c>
      <c r="N72" s="7">
        <v>23</v>
      </c>
      <c r="O72" s="20">
        <v>45874</v>
      </c>
      <c r="P72" s="15"/>
    </row>
    <row r="73" spans="1:17" ht="75" x14ac:dyDescent="0.25">
      <c r="A73" s="15">
        <v>2025</v>
      </c>
      <c r="B73" s="7">
        <v>72</v>
      </c>
      <c r="C73" s="8" t="s">
        <v>280</v>
      </c>
      <c r="D73" s="31" t="s">
        <v>281</v>
      </c>
      <c r="E73" s="9">
        <v>713</v>
      </c>
      <c r="F73" s="10">
        <f t="shared" si="4"/>
        <v>869.86</v>
      </c>
      <c r="G73" s="16" t="s">
        <v>282</v>
      </c>
      <c r="H73" s="17" t="s">
        <v>283</v>
      </c>
      <c r="I73" s="17" t="s">
        <v>283</v>
      </c>
      <c r="J73" s="13">
        <v>45895</v>
      </c>
      <c r="K73" s="7" t="s">
        <v>73</v>
      </c>
      <c r="L73" s="7" t="s">
        <v>74</v>
      </c>
      <c r="M73" s="7" t="s">
        <v>22</v>
      </c>
      <c r="N73" s="7">
        <v>25</v>
      </c>
      <c r="O73" s="20">
        <v>45891</v>
      </c>
      <c r="P73" s="15" t="s">
        <v>284</v>
      </c>
      <c r="Q73" t="s">
        <v>285</v>
      </c>
    </row>
    <row r="74" spans="1:17" ht="100.5" x14ac:dyDescent="0.25">
      <c r="A74" s="15">
        <v>2025</v>
      </c>
      <c r="B74" s="7">
        <v>73</v>
      </c>
      <c r="C74" s="38" t="s">
        <v>286</v>
      </c>
      <c r="D74" s="30" t="s">
        <v>287</v>
      </c>
      <c r="E74" s="9">
        <v>352</v>
      </c>
      <c r="F74" s="10">
        <v>352</v>
      </c>
      <c r="G74" s="16" t="s">
        <v>288</v>
      </c>
      <c r="H74" s="17" t="s">
        <v>289</v>
      </c>
      <c r="I74" s="17" t="s">
        <v>290</v>
      </c>
      <c r="J74" s="13">
        <v>45904</v>
      </c>
      <c r="K74" s="7" t="s">
        <v>21</v>
      </c>
      <c r="L74" s="7"/>
      <c r="M74" s="7" t="s">
        <v>22</v>
      </c>
      <c r="N74" s="7">
        <v>68</v>
      </c>
      <c r="O74" s="20">
        <v>45904</v>
      </c>
      <c r="P74" s="15"/>
    </row>
    <row r="75" spans="1:17" ht="114.75" x14ac:dyDescent="0.25">
      <c r="A75" s="15">
        <v>2025</v>
      </c>
      <c r="B75" s="7">
        <v>74</v>
      </c>
      <c r="C75" s="39" t="s">
        <v>291</v>
      </c>
      <c r="D75" s="30" t="s">
        <v>292</v>
      </c>
      <c r="E75" s="9">
        <v>34.54</v>
      </c>
      <c r="F75" s="10">
        <f>E75+(E75*10%)</f>
        <v>37.994</v>
      </c>
      <c r="G75" s="16" t="s">
        <v>293</v>
      </c>
      <c r="H75" s="17" t="s">
        <v>294</v>
      </c>
      <c r="I75" s="17" t="s">
        <v>294</v>
      </c>
      <c r="J75" s="13">
        <v>45917</v>
      </c>
      <c r="K75" s="7" t="s">
        <v>73</v>
      </c>
      <c r="L75" s="7" t="s">
        <v>74</v>
      </c>
      <c r="M75" s="7" t="s">
        <v>22</v>
      </c>
      <c r="N75" s="7">
        <v>27</v>
      </c>
      <c r="O75" s="20">
        <v>45916</v>
      </c>
      <c r="P75" s="15"/>
    </row>
    <row r="76" spans="1:17" ht="43.5" x14ac:dyDescent="0.25">
      <c r="A76" s="15">
        <v>2025</v>
      </c>
      <c r="B76" s="7">
        <v>75</v>
      </c>
      <c r="C76" s="38" t="s">
        <v>295</v>
      </c>
      <c r="D76" s="30" t="s">
        <v>296</v>
      </c>
      <c r="E76" s="9">
        <v>3407.5</v>
      </c>
      <c r="F76" s="10">
        <f>E76+(E76*5%)</f>
        <v>3577.875</v>
      </c>
      <c r="G76" s="16" t="s">
        <v>297</v>
      </c>
      <c r="H76" s="17" t="s">
        <v>298</v>
      </c>
      <c r="I76" s="17" t="s">
        <v>298</v>
      </c>
      <c r="J76" s="13">
        <v>45918</v>
      </c>
      <c r="K76" s="7" t="s">
        <v>32</v>
      </c>
      <c r="L76" s="7"/>
      <c r="M76" s="7" t="s">
        <v>22</v>
      </c>
      <c r="N76" s="7">
        <v>48</v>
      </c>
      <c r="O76" s="20">
        <v>45912</v>
      </c>
      <c r="P76" s="15"/>
    </row>
    <row r="77" spans="1:17" ht="57.75" x14ac:dyDescent="0.25">
      <c r="A77" s="15">
        <v>2025</v>
      </c>
      <c r="B77" s="7">
        <v>76</v>
      </c>
      <c r="C77" s="39" t="s">
        <v>299</v>
      </c>
      <c r="D77" s="30" t="s">
        <v>300</v>
      </c>
      <c r="E77" s="9">
        <v>130.88</v>
      </c>
      <c r="F77" s="10">
        <f>E77+(E77*10%)+2.22</f>
        <v>146.18799999999999</v>
      </c>
      <c r="G77" s="11" t="s">
        <v>19</v>
      </c>
      <c r="H77" s="12" t="s">
        <v>20</v>
      </c>
      <c r="I77" s="12" t="s">
        <v>20</v>
      </c>
      <c r="J77" s="13">
        <v>45931</v>
      </c>
      <c r="K77" s="7" t="s">
        <v>21</v>
      </c>
      <c r="L77" s="7"/>
      <c r="M77" s="7" t="s">
        <v>22</v>
      </c>
      <c r="N77" s="7">
        <v>71</v>
      </c>
      <c r="O77" s="20">
        <v>45931</v>
      </c>
      <c r="P77" s="15"/>
    </row>
    <row r="78" spans="1:17" ht="57.75" x14ac:dyDescent="0.25">
      <c r="A78" s="15">
        <v>2025</v>
      </c>
      <c r="B78" s="7">
        <v>77</v>
      </c>
      <c r="C78" s="39" t="s">
        <v>301</v>
      </c>
      <c r="D78" s="40" t="s">
        <v>302</v>
      </c>
      <c r="E78" s="9">
        <v>276.8</v>
      </c>
      <c r="F78" s="10">
        <f>E78+(E78*22%)</f>
        <v>337.69600000000003</v>
      </c>
      <c r="G78" s="23" t="s">
        <v>303</v>
      </c>
      <c r="H78" s="12" t="s">
        <v>99</v>
      </c>
      <c r="I78" s="12" t="s">
        <v>99</v>
      </c>
      <c r="J78" s="13">
        <v>45937</v>
      </c>
      <c r="K78" s="7" t="s">
        <v>304</v>
      </c>
      <c r="L78" s="7"/>
      <c r="M78" s="7" t="s">
        <v>22</v>
      </c>
      <c r="N78" s="7">
        <v>3</v>
      </c>
      <c r="O78" s="13">
        <v>45937</v>
      </c>
      <c r="P78" s="15"/>
    </row>
    <row r="79" spans="1:17" ht="143.25" x14ac:dyDescent="0.25">
      <c r="A79" s="15">
        <v>2025</v>
      </c>
      <c r="B79" s="7">
        <v>78</v>
      </c>
      <c r="C79" s="39" t="s">
        <v>305</v>
      </c>
      <c r="D79" s="30" t="s">
        <v>306</v>
      </c>
      <c r="E79" s="9">
        <v>554</v>
      </c>
      <c r="F79" s="10">
        <v>554</v>
      </c>
      <c r="G79" s="11" t="s">
        <v>53</v>
      </c>
      <c r="H79" s="12" t="s">
        <v>54</v>
      </c>
      <c r="I79" s="12" t="s">
        <v>54</v>
      </c>
      <c r="J79" s="13">
        <v>45938</v>
      </c>
      <c r="K79" s="7" t="s">
        <v>21</v>
      </c>
      <c r="L79" s="7"/>
      <c r="M79" s="7" t="s">
        <v>22</v>
      </c>
      <c r="N79" s="7">
        <v>72</v>
      </c>
      <c r="O79" s="20">
        <v>45938</v>
      </c>
      <c r="P79" s="15"/>
    </row>
    <row r="80" spans="1:17" ht="86.25" x14ac:dyDescent="0.25">
      <c r="A80" s="15">
        <v>2025</v>
      </c>
      <c r="B80" s="7">
        <v>79</v>
      </c>
      <c r="C80" s="39" t="s">
        <v>307</v>
      </c>
      <c r="D80" s="30" t="s">
        <v>308</v>
      </c>
      <c r="E80" s="9">
        <v>7315</v>
      </c>
      <c r="F80" s="10">
        <f t="shared" ref="F80:F87" si="5">E80+(E80*22%)</f>
        <v>8924.2999999999993</v>
      </c>
      <c r="G80" s="16" t="s">
        <v>309</v>
      </c>
      <c r="H80" s="17" t="s">
        <v>310</v>
      </c>
      <c r="I80" s="17" t="s">
        <v>311</v>
      </c>
      <c r="J80" s="13">
        <v>45940</v>
      </c>
      <c r="K80" s="7" t="s">
        <v>21</v>
      </c>
      <c r="L80" s="7"/>
      <c r="M80" s="18" t="s">
        <v>41</v>
      </c>
      <c r="N80" s="7">
        <v>73</v>
      </c>
      <c r="O80" s="20">
        <v>45940</v>
      </c>
      <c r="P80" s="15"/>
    </row>
    <row r="81" spans="1:16" ht="87" x14ac:dyDescent="0.25">
      <c r="A81" s="15">
        <v>2025</v>
      </c>
      <c r="B81" s="7">
        <v>80</v>
      </c>
      <c r="C81" s="38" t="s">
        <v>312</v>
      </c>
      <c r="D81" s="30" t="s">
        <v>313</v>
      </c>
      <c r="E81" s="9">
        <v>3000</v>
      </c>
      <c r="F81" s="10">
        <f t="shared" si="5"/>
        <v>3660</v>
      </c>
      <c r="G81" s="16" t="s">
        <v>314</v>
      </c>
      <c r="H81" s="17" t="s">
        <v>315</v>
      </c>
      <c r="I81" s="17" t="s">
        <v>315</v>
      </c>
      <c r="J81" s="13">
        <v>45940</v>
      </c>
      <c r="K81" s="7" t="s">
        <v>21</v>
      </c>
      <c r="L81" s="7"/>
      <c r="M81" s="7" t="s">
        <v>22</v>
      </c>
      <c r="N81" s="7">
        <v>74</v>
      </c>
      <c r="O81" s="20">
        <v>45940</v>
      </c>
      <c r="P81" s="15"/>
    </row>
    <row r="82" spans="1:16" ht="46.5" customHeight="1" x14ac:dyDescent="0.25">
      <c r="A82" s="15">
        <v>2025</v>
      </c>
      <c r="B82" s="7">
        <v>81</v>
      </c>
      <c r="C82" s="38" t="s">
        <v>316</v>
      </c>
      <c r="D82" s="30" t="s">
        <v>317</v>
      </c>
      <c r="E82" s="9">
        <v>300</v>
      </c>
      <c r="F82" s="10">
        <f t="shared" si="5"/>
        <v>366</v>
      </c>
      <c r="G82" s="16" t="s">
        <v>65</v>
      </c>
      <c r="H82" s="17" t="s">
        <v>66</v>
      </c>
      <c r="I82" s="17" t="s">
        <v>66</v>
      </c>
      <c r="J82" s="13">
        <v>45940</v>
      </c>
      <c r="K82" s="7" t="s">
        <v>21</v>
      </c>
      <c r="L82" s="7"/>
      <c r="M82" s="7" t="s">
        <v>22</v>
      </c>
      <c r="N82" s="7">
        <v>76</v>
      </c>
      <c r="O82" s="20">
        <v>45940</v>
      </c>
      <c r="P82" s="15"/>
    </row>
    <row r="83" spans="1:16" ht="43.5" x14ac:dyDescent="0.25">
      <c r="A83" s="15">
        <v>2025</v>
      </c>
      <c r="B83" s="7">
        <v>82</v>
      </c>
      <c r="C83" s="38" t="s">
        <v>318</v>
      </c>
      <c r="D83" s="41" t="s">
        <v>319</v>
      </c>
      <c r="E83" s="9">
        <v>2845</v>
      </c>
      <c r="F83" s="10">
        <v>2845</v>
      </c>
      <c r="G83" s="16" t="s">
        <v>44</v>
      </c>
      <c r="H83" s="17" t="s">
        <v>45</v>
      </c>
      <c r="I83" s="17" t="s">
        <v>45</v>
      </c>
      <c r="J83" s="13">
        <v>45946</v>
      </c>
      <c r="K83" s="7" t="s">
        <v>32</v>
      </c>
      <c r="L83" s="7"/>
      <c r="M83" s="7" t="s">
        <v>22</v>
      </c>
      <c r="N83" s="7">
        <v>57</v>
      </c>
      <c r="O83" s="13">
        <v>45940</v>
      </c>
    </row>
    <row r="84" spans="1:16" ht="86.25" x14ac:dyDescent="0.25">
      <c r="A84" s="15">
        <v>2025</v>
      </c>
      <c r="B84" s="7">
        <v>83</v>
      </c>
      <c r="C84" s="38" t="s">
        <v>320</v>
      </c>
      <c r="D84" s="41" t="s">
        <v>321</v>
      </c>
      <c r="E84" s="9">
        <v>150</v>
      </c>
      <c r="F84" s="9">
        <v>152</v>
      </c>
      <c r="G84" s="11" t="s">
        <v>53</v>
      </c>
      <c r="H84" s="12" t="s">
        <v>54</v>
      </c>
      <c r="I84" s="12" t="s">
        <v>54</v>
      </c>
      <c r="J84" s="13">
        <v>45950</v>
      </c>
      <c r="K84" s="7" t="s">
        <v>21</v>
      </c>
      <c r="L84" s="7"/>
      <c r="M84" s="7" t="s">
        <v>22</v>
      </c>
      <c r="N84" s="7">
        <v>78</v>
      </c>
      <c r="O84" s="20">
        <v>45950</v>
      </c>
      <c r="P84" s="15"/>
    </row>
    <row r="85" spans="1:16" ht="100.5" x14ac:dyDescent="0.25">
      <c r="A85" s="15">
        <v>2025</v>
      </c>
      <c r="B85" s="7">
        <v>84</v>
      </c>
      <c r="C85" s="39" t="s">
        <v>322</v>
      </c>
      <c r="D85" s="41" t="s">
        <v>323</v>
      </c>
      <c r="E85" s="9">
        <v>590.9</v>
      </c>
      <c r="F85" s="10">
        <f>E85+(E85*10%)</f>
        <v>649.99</v>
      </c>
      <c r="G85" s="16" t="s">
        <v>324</v>
      </c>
      <c r="H85" s="17" t="s">
        <v>325</v>
      </c>
      <c r="I85" s="17" t="s">
        <v>325</v>
      </c>
      <c r="J85" s="13">
        <v>45957</v>
      </c>
      <c r="K85" s="7" t="s">
        <v>73</v>
      </c>
      <c r="L85" s="7" t="s">
        <v>74</v>
      </c>
      <c r="M85" s="7" t="s">
        <v>22</v>
      </c>
      <c r="N85" s="7">
        <v>30</v>
      </c>
      <c r="O85" s="20">
        <v>45957</v>
      </c>
      <c r="P85" s="15"/>
    </row>
    <row r="86" spans="1:16" ht="72" x14ac:dyDescent="0.25">
      <c r="A86" s="15">
        <v>2025</v>
      </c>
      <c r="B86" s="7">
        <v>85</v>
      </c>
      <c r="C86" s="39" t="s">
        <v>326</v>
      </c>
      <c r="D86" s="41" t="s">
        <v>327</v>
      </c>
      <c r="E86" s="9">
        <v>1310</v>
      </c>
      <c r="F86" s="10">
        <f>E86+(E86*22%)</f>
        <v>1598.2</v>
      </c>
      <c r="G86" s="16" t="s">
        <v>48</v>
      </c>
      <c r="H86" s="17" t="s">
        <v>49</v>
      </c>
      <c r="I86" s="17" t="s">
        <v>50</v>
      </c>
      <c r="J86" s="13">
        <v>45958</v>
      </c>
      <c r="K86" s="7" t="s">
        <v>32</v>
      </c>
      <c r="L86" s="7"/>
      <c r="M86" s="7" t="s">
        <v>22</v>
      </c>
      <c r="N86" s="7">
        <v>60</v>
      </c>
      <c r="O86" s="13">
        <v>45958</v>
      </c>
      <c r="P86" s="15"/>
    </row>
    <row r="87" spans="1:16" ht="43.5" x14ac:dyDescent="0.25">
      <c r="A87" s="15">
        <v>2025</v>
      </c>
      <c r="B87" s="7">
        <v>86</v>
      </c>
      <c r="C87" s="38" t="s">
        <v>328</v>
      </c>
      <c r="D87" s="41" t="s">
        <v>329</v>
      </c>
      <c r="E87" s="9">
        <v>574.88</v>
      </c>
      <c r="F87" s="10">
        <f t="shared" si="5"/>
        <v>701.35360000000003</v>
      </c>
      <c r="G87" s="42" t="s">
        <v>330</v>
      </c>
      <c r="H87" s="43" t="s">
        <v>331</v>
      </c>
      <c r="I87" s="43" t="s">
        <v>332</v>
      </c>
      <c r="J87" s="13">
        <v>45960</v>
      </c>
      <c r="K87" s="7" t="s">
        <v>21</v>
      </c>
      <c r="L87" s="7"/>
      <c r="M87" s="7" t="s">
        <v>22</v>
      </c>
      <c r="N87" s="7">
        <v>81</v>
      </c>
      <c r="O87" s="13">
        <v>45960</v>
      </c>
      <c r="P87" s="15"/>
    </row>
    <row r="88" spans="1:16" ht="86.25" x14ac:dyDescent="0.25">
      <c r="A88" s="15">
        <v>2025</v>
      </c>
      <c r="B88" s="7">
        <v>87</v>
      </c>
      <c r="C88" s="38" t="s">
        <v>333</v>
      </c>
      <c r="D88" s="40" t="s">
        <v>334</v>
      </c>
      <c r="E88" s="9">
        <v>745.5</v>
      </c>
      <c r="F88" s="10">
        <f>E88+(E88*4%)</f>
        <v>775.32</v>
      </c>
      <c r="G88" s="16" t="s">
        <v>335</v>
      </c>
      <c r="H88" s="43" t="s">
        <v>336</v>
      </c>
      <c r="I88" s="43" t="s">
        <v>336</v>
      </c>
      <c r="J88" s="13">
        <v>45960</v>
      </c>
      <c r="K88" s="7" t="s">
        <v>192</v>
      </c>
      <c r="L88" s="7"/>
      <c r="M88" s="7" t="s">
        <v>22</v>
      </c>
      <c r="N88" s="7">
        <v>4</v>
      </c>
      <c r="O88" s="13">
        <v>45960</v>
      </c>
      <c r="P88" s="15"/>
    </row>
    <row r="89" spans="1:16" ht="72" x14ac:dyDescent="0.25">
      <c r="A89" s="15">
        <v>2025</v>
      </c>
      <c r="B89" s="7">
        <v>88</v>
      </c>
      <c r="C89" s="38" t="s">
        <v>337</v>
      </c>
      <c r="D89" s="40" t="s">
        <v>338</v>
      </c>
      <c r="E89" s="9">
        <v>4474</v>
      </c>
      <c r="F89" s="10">
        <f>E89+(E89*4%)</f>
        <v>4652.96</v>
      </c>
      <c r="G89" s="16" t="s">
        <v>71</v>
      </c>
      <c r="H89" s="43" t="s">
        <v>72</v>
      </c>
      <c r="I89" s="43" t="s">
        <v>72</v>
      </c>
      <c r="J89" s="13"/>
      <c r="K89" s="7" t="s">
        <v>21</v>
      </c>
      <c r="L89" s="7"/>
      <c r="M89" s="7" t="s">
        <v>22</v>
      </c>
      <c r="N89" s="7">
        <v>82</v>
      </c>
      <c r="O89" s="13">
        <v>45971</v>
      </c>
      <c r="P89" s="15"/>
    </row>
    <row r="90" spans="1:16" ht="114.75" x14ac:dyDescent="0.25">
      <c r="A90" s="15"/>
      <c r="B90" s="7">
        <v>89</v>
      </c>
      <c r="C90" s="38" t="s">
        <v>339</v>
      </c>
      <c r="D90" s="40" t="s">
        <v>340</v>
      </c>
      <c r="E90" s="44">
        <v>3250</v>
      </c>
      <c r="F90" s="45">
        <f>E90+(E90*22%)</f>
        <v>3965</v>
      </c>
      <c r="G90" s="46" t="s">
        <v>53</v>
      </c>
      <c r="H90" s="47" t="s">
        <v>54</v>
      </c>
      <c r="I90" s="47" t="s">
        <v>54</v>
      </c>
      <c r="J90" s="13">
        <v>45973</v>
      </c>
      <c r="K90" s="7" t="s">
        <v>21</v>
      </c>
      <c r="L90" s="7"/>
      <c r="M90" s="7" t="s">
        <v>22</v>
      </c>
      <c r="N90" s="7">
        <v>85</v>
      </c>
      <c r="O90" s="13">
        <v>45973</v>
      </c>
      <c r="P90" s="15"/>
    </row>
    <row r="91" spans="1:16" ht="57.75" x14ac:dyDescent="0.25">
      <c r="A91" s="15"/>
      <c r="B91" s="7"/>
      <c r="C91" s="48" t="s">
        <v>341</v>
      </c>
      <c r="D91" s="30" t="s">
        <v>342</v>
      </c>
      <c r="E91" s="9">
        <v>416.41</v>
      </c>
      <c r="F91" s="10">
        <f t="shared" ref="F91:F98" si="6">E91+(E91*22%)</f>
        <v>508.02020000000005</v>
      </c>
      <c r="G91" s="11" t="s">
        <v>89</v>
      </c>
      <c r="H91" s="12" t="s">
        <v>90</v>
      </c>
      <c r="I91" s="12" t="s">
        <v>90</v>
      </c>
      <c r="J91" s="13">
        <v>45973</v>
      </c>
      <c r="K91" s="7" t="s">
        <v>21</v>
      </c>
      <c r="L91" s="7"/>
      <c r="M91" s="7" t="s">
        <v>22</v>
      </c>
      <c r="N91" s="7">
        <v>87</v>
      </c>
      <c r="O91" s="13">
        <v>45974</v>
      </c>
      <c r="P91" s="15"/>
    </row>
    <row r="92" spans="1:16" x14ac:dyDescent="0.25">
      <c r="A92" s="15"/>
      <c r="B92" s="7"/>
      <c r="C92" s="48" t="s">
        <v>343</v>
      </c>
      <c r="D92" s="30" t="s">
        <v>344</v>
      </c>
      <c r="E92" s="9"/>
      <c r="F92" s="10"/>
      <c r="G92" s="11"/>
      <c r="H92" s="12"/>
      <c r="I92" s="12"/>
      <c r="J92" s="13"/>
      <c r="K92" s="7"/>
      <c r="L92" s="7"/>
      <c r="M92" s="7"/>
      <c r="N92" s="7"/>
      <c r="O92" s="13"/>
      <c r="P92" s="15"/>
    </row>
    <row r="93" spans="1:16" ht="86.25" x14ac:dyDescent="0.25">
      <c r="A93" s="15"/>
      <c r="B93" s="7"/>
      <c r="C93" s="38" t="s">
        <v>345</v>
      </c>
      <c r="D93" s="41" t="s">
        <v>346</v>
      </c>
      <c r="E93" s="49">
        <v>1400.5</v>
      </c>
      <c r="F93" s="50">
        <f>E93</f>
        <v>1400.5</v>
      </c>
      <c r="G93" s="51" t="s">
        <v>347</v>
      </c>
      <c r="H93" s="52">
        <v>96080500224</v>
      </c>
      <c r="I93" s="52">
        <v>96080500224</v>
      </c>
      <c r="J93" s="13">
        <v>45975</v>
      </c>
      <c r="K93" s="7" t="s">
        <v>32</v>
      </c>
      <c r="L93" s="7"/>
      <c r="M93" s="7" t="s">
        <v>22</v>
      </c>
      <c r="N93" s="7">
        <v>63</v>
      </c>
      <c r="O93" s="13">
        <v>45975</v>
      </c>
      <c r="P93" s="15"/>
    </row>
    <row r="94" spans="1:16" ht="114.75" x14ac:dyDescent="0.25">
      <c r="A94" s="15"/>
      <c r="B94" s="7"/>
      <c r="C94" s="38" t="s">
        <v>348</v>
      </c>
      <c r="D94" s="30" t="s">
        <v>349</v>
      </c>
      <c r="E94" s="9">
        <f>50*5</f>
        <v>250</v>
      </c>
      <c r="F94" s="10">
        <f t="shared" si="6"/>
        <v>305</v>
      </c>
      <c r="G94" s="16" t="s">
        <v>350</v>
      </c>
      <c r="H94" s="17" t="s">
        <v>351</v>
      </c>
      <c r="I94" s="17" t="s">
        <v>351</v>
      </c>
      <c r="J94" s="13">
        <v>46343</v>
      </c>
      <c r="K94" s="7" t="s">
        <v>95</v>
      </c>
      <c r="L94" s="7"/>
      <c r="M94" s="7" t="s">
        <v>22</v>
      </c>
      <c r="N94" s="7">
        <v>37</v>
      </c>
      <c r="O94" s="13">
        <v>45972</v>
      </c>
      <c r="P94" s="15"/>
    </row>
    <row r="95" spans="1:16" ht="43.5" x14ac:dyDescent="0.25">
      <c r="A95" s="15"/>
      <c r="B95" s="7"/>
      <c r="C95" s="39" t="s">
        <v>352</v>
      </c>
      <c r="D95" s="30" t="s">
        <v>353</v>
      </c>
      <c r="E95" s="9">
        <v>235.47</v>
      </c>
      <c r="F95" s="10">
        <f t="shared" si="6"/>
        <v>287.27339999999998</v>
      </c>
      <c r="G95" s="16" t="s">
        <v>153</v>
      </c>
      <c r="H95" s="24" t="s">
        <v>154</v>
      </c>
      <c r="I95" s="24" t="s">
        <v>154</v>
      </c>
      <c r="J95" s="13"/>
      <c r="K95" s="7" t="s">
        <v>21</v>
      </c>
      <c r="L95" s="7"/>
      <c r="M95" s="7" t="s">
        <v>22</v>
      </c>
      <c r="N95" s="7">
        <v>88</v>
      </c>
      <c r="O95" s="13">
        <v>45979</v>
      </c>
      <c r="P95" s="15"/>
    </row>
    <row r="96" spans="1:16" ht="85.5" customHeight="1" x14ac:dyDescent="0.25">
      <c r="A96" s="15"/>
      <c r="B96" s="7"/>
      <c r="C96" s="39" t="s">
        <v>354</v>
      </c>
      <c r="D96" s="30" t="s">
        <v>355</v>
      </c>
      <c r="E96" s="9">
        <v>7945</v>
      </c>
      <c r="F96" s="10">
        <f t="shared" si="6"/>
        <v>9692.9</v>
      </c>
      <c r="G96" s="16" t="s">
        <v>25</v>
      </c>
      <c r="H96" s="17" t="s">
        <v>26</v>
      </c>
      <c r="I96" s="17" t="s">
        <v>26</v>
      </c>
      <c r="J96" s="13"/>
      <c r="K96" s="7" t="s">
        <v>21</v>
      </c>
      <c r="L96" s="7"/>
      <c r="M96" s="18" t="s">
        <v>41</v>
      </c>
      <c r="N96" s="7">
        <v>89</v>
      </c>
      <c r="O96" s="13">
        <v>45985</v>
      </c>
      <c r="P96" s="15"/>
    </row>
    <row r="97" spans="1:16" ht="86.25" x14ac:dyDescent="0.25">
      <c r="A97" s="15"/>
      <c r="B97" s="7"/>
      <c r="C97" s="53" t="s">
        <v>356</v>
      </c>
      <c r="D97" s="30" t="s">
        <v>357</v>
      </c>
      <c r="E97" s="9">
        <v>25</v>
      </c>
      <c r="F97" s="10">
        <f t="shared" si="6"/>
        <v>30.5</v>
      </c>
      <c r="G97" s="16" t="s">
        <v>358</v>
      </c>
      <c r="H97" s="17" t="s">
        <v>359</v>
      </c>
      <c r="I97" s="17" t="s">
        <v>359</v>
      </c>
      <c r="J97" s="13">
        <v>45992</v>
      </c>
      <c r="K97" s="7" t="s">
        <v>21</v>
      </c>
      <c r="L97" s="7"/>
      <c r="M97" s="7" t="s">
        <v>22</v>
      </c>
      <c r="N97" s="7">
        <v>90</v>
      </c>
      <c r="O97" s="13">
        <v>45989</v>
      </c>
      <c r="P97" s="15"/>
    </row>
    <row r="98" spans="1:16" ht="43.5" x14ac:dyDescent="0.25">
      <c r="A98" s="15"/>
      <c r="B98" s="7"/>
      <c r="C98" s="53" t="s">
        <v>360</v>
      </c>
      <c r="D98" s="30" t="s">
        <v>361</v>
      </c>
      <c r="E98" s="9">
        <v>60</v>
      </c>
      <c r="F98" s="10">
        <f t="shared" si="6"/>
        <v>73.2</v>
      </c>
      <c r="G98" s="22" t="s">
        <v>71</v>
      </c>
      <c r="H98" s="17" t="s">
        <v>72</v>
      </c>
      <c r="I98" s="17" t="s">
        <v>72</v>
      </c>
      <c r="J98" s="13">
        <v>45992</v>
      </c>
      <c r="K98" s="7" t="s">
        <v>192</v>
      </c>
      <c r="L98" s="7"/>
      <c r="M98" s="7" t="s">
        <v>22</v>
      </c>
      <c r="N98" s="7">
        <v>5</v>
      </c>
      <c r="O98" s="13">
        <v>45992</v>
      </c>
      <c r="P98" s="15"/>
    </row>
    <row r="99" spans="1:16" ht="45" x14ac:dyDescent="0.25">
      <c r="A99" s="15"/>
      <c r="B99" s="7"/>
      <c r="C99" s="53" t="s">
        <v>362</v>
      </c>
      <c r="D99" s="30" t="s">
        <v>363</v>
      </c>
      <c r="E99" s="9">
        <v>220.11</v>
      </c>
      <c r="F99" s="10">
        <f>E99+(E99*10%)</f>
        <v>242.12100000000001</v>
      </c>
      <c r="G99" s="16" t="s">
        <v>364</v>
      </c>
      <c r="H99" s="17" t="s">
        <v>365</v>
      </c>
      <c r="I99" s="17" t="s">
        <v>365</v>
      </c>
      <c r="J99" s="13">
        <v>45993</v>
      </c>
      <c r="K99" s="7" t="s">
        <v>21</v>
      </c>
      <c r="L99" s="7"/>
      <c r="M99" s="7" t="s">
        <v>22</v>
      </c>
      <c r="N99" s="7">
        <v>91</v>
      </c>
      <c r="O99" s="13">
        <v>45993</v>
      </c>
      <c r="P99" s="15"/>
    </row>
    <row r="100" spans="1:16" ht="45" x14ac:dyDescent="0.25">
      <c r="A100" s="15"/>
      <c r="B100" s="7"/>
      <c r="C100" s="53" t="s">
        <v>366</v>
      </c>
      <c r="D100" s="30" t="s">
        <v>363</v>
      </c>
      <c r="E100" s="9">
        <v>236.36</v>
      </c>
      <c r="F100" s="10">
        <f>E100+(E100*10%)</f>
        <v>259.99600000000004</v>
      </c>
      <c r="G100" s="16" t="s">
        <v>367</v>
      </c>
      <c r="H100" s="17" t="s">
        <v>368</v>
      </c>
      <c r="I100" s="17" t="s">
        <v>368</v>
      </c>
      <c r="J100" s="13">
        <v>45993</v>
      </c>
      <c r="K100" s="7" t="s">
        <v>21</v>
      </c>
      <c r="L100" s="7"/>
      <c r="M100" s="7" t="s">
        <v>22</v>
      </c>
      <c r="N100" s="7">
        <v>91</v>
      </c>
      <c r="O100" s="13">
        <v>45993</v>
      </c>
      <c r="P100" s="15"/>
    </row>
    <row r="101" spans="1:16" ht="57.75" x14ac:dyDescent="0.25">
      <c r="A101" s="15"/>
      <c r="B101" s="7"/>
      <c r="C101" s="53" t="s">
        <v>369</v>
      </c>
      <c r="D101" s="30" t="s">
        <v>370</v>
      </c>
      <c r="E101" s="9">
        <v>3121.38</v>
      </c>
      <c r="F101" s="10">
        <v>3884.25</v>
      </c>
      <c r="G101" s="16" t="s">
        <v>106</v>
      </c>
      <c r="H101" s="17" t="s">
        <v>107</v>
      </c>
      <c r="I101" s="17" t="s">
        <v>108</v>
      </c>
      <c r="J101" s="13">
        <v>45993</v>
      </c>
      <c r="K101" s="7" t="s">
        <v>32</v>
      </c>
      <c r="L101" s="7"/>
      <c r="M101" s="7" t="s">
        <v>22</v>
      </c>
      <c r="N101" s="7">
        <v>67</v>
      </c>
      <c r="O101" s="13">
        <v>45993</v>
      </c>
      <c r="P101" s="15"/>
    </row>
    <row r="102" spans="1:16" ht="57.75" x14ac:dyDescent="0.25">
      <c r="A102" s="7">
        <v>2025</v>
      </c>
      <c r="B102" s="7"/>
      <c r="C102" s="38" t="s">
        <v>371</v>
      </c>
      <c r="D102" s="30" t="s">
        <v>372</v>
      </c>
      <c r="E102" s="9">
        <v>798.57</v>
      </c>
      <c r="F102" s="10">
        <f t="shared" ref="F102:F108" si="7">E102+(E102*22%)</f>
        <v>974.25540000000001</v>
      </c>
      <c r="G102" s="16" t="s">
        <v>153</v>
      </c>
      <c r="H102" s="24" t="s">
        <v>154</v>
      </c>
      <c r="I102" s="24" t="s">
        <v>154</v>
      </c>
      <c r="J102" s="13">
        <v>46002</v>
      </c>
      <c r="K102" s="7" t="s">
        <v>21</v>
      </c>
      <c r="L102" s="7"/>
      <c r="M102" s="18" t="s">
        <v>41</v>
      </c>
      <c r="N102" s="7">
        <v>92</v>
      </c>
      <c r="O102" s="13">
        <v>46002</v>
      </c>
      <c r="P102" s="15"/>
    </row>
    <row r="103" spans="1:16" ht="86.25" x14ac:dyDescent="0.25">
      <c r="A103" s="7">
        <v>2025</v>
      </c>
      <c r="B103" s="7"/>
      <c r="C103" s="39" t="s">
        <v>373</v>
      </c>
      <c r="D103" s="30" t="s">
        <v>374</v>
      </c>
      <c r="E103" s="9">
        <v>4750</v>
      </c>
      <c r="F103" s="10">
        <f t="shared" si="7"/>
        <v>5795</v>
      </c>
      <c r="G103" s="16" t="s">
        <v>48</v>
      </c>
      <c r="H103" s="24" t="s">
        <v>49</v>
      </c>
      <c r="I103" s="24" t="s">
        <v>50</v>
      </c>
      <c r="J103" s="13">
        <v>46010</v>
      </c>
      <c r="K103" s="7" t="s">
        <v>32</v>
      </c>
      <c r="L103" s="7"/>
      <c r="M103" s="18" t="s">
        <v>41</v>
      </c>
      <c r="N103" s="7">
        <v>71</v>
      </c>
      <c r="O103" s="13">
        <v>46013</v>
      </c>
      <c r="P103" s="15"/>
    </row>
    <row r="104" spans="1:16" ht="57.75" x14ac:dyDescent="0.25">
      <c r="A104" s="7">
        <v>2025</v>
      </c>
      <c r="B104" s="7"/>
      <c r="C104" s="39" t="s">
        <v>375</v>
      </c>
      <c r="D104" s="30" t="s">
        <v>376</v>
      </c>
      <c r="E104" s="9">
        <v>480</v>
      </c>
      <c r="F104" s="10">
        <f t="shared" si="7"/>
        <v>585.6</v>
      </c>
      <c r="G104" s="16" t="s">
        <v>303</v>
      </c>
      <c r="H104" s="24" t="s">
        <v>99</v>
      </c>
      <c r="I104" s="24" t="s">
        <v>99</v>
      </c>
      <c r="J104" s="13">
        <v>46013</v>
      </c>
      <c r="K104" s="7" t="s">
        <v>73</v>
      </c>
      <c r="L104" s="7" t="s">
        <v>74</v>
      </c>
      <c r="M104" s="18" t="s">
        <v>41</v>
      </c>
      <c r="N104" s="7">
        <v>32</v>
      </c>
      <c r="O104" s="13">
        <v>46013</v>
      </c>
      <c r="P104" s="15"/>
    </row>
    <row r="105" spans="1:16" ht="57.75" x14ac:dyDescent="0.25">
      <c r="A105" s="7">
        <v>2025</v>
      </c>
      <c r="B105" s="7"/>
      <c r="C105" s="39" t="s">
        <v>377</v>
      </c>
      <c r="D105" s="30" t="s">
        <v>378</v>
      </c>
      <c r="E105" s="9">
        <v>913.74</v>
      </c>
      <c r="F105" s="10">
        <f t="shared" si="7"/>
        <v>1114.7628</v>
      </c>
      <c r="G105" s="16" t="s">
        <v>89</v>
      </c>
      <c r="H105" s="24" t="s">
        <v>90</v>
      </c>
      <c r="I105" s="24" t="s">
        <v>90</v>
      </c>
      <c r="J105" s="13">
        <v>46014</v>
      </c>
      <c r="K105" s="7" t="s">
        <v>21</v>
      </c>
      <c r="L105" s="7"/>
      <c r="M105" s="18" t="s">
        <v>41</v>
      </c>
      <c r="N105" s="7">
        <v>94</v>
      </c>
      <c r="O105" s="13">
        <v>46013</v>
      </c>
      <c r="P105" s="15"/>
    </row>
    <row r="106" spans="1:16" x14ac:dyDescent="0.25">
      <c r="A106" s="15"/>
      <c r="B106" s="15"/>
      <c r="C106" s="15"/>
      <c r="D106" s="54"/>
      <c r="E106" s="55"/>
      <c r="F106" s="56">
        <f t="shared" si="7"/>
        <v>0</v>
      </c>
      <c r="G106" s="57"/>
      <c r="H106" s="58"/>
      <c r="I106" s="58"/>
      <c r="J106" s="59"/>
      <c r="K106" s="15"/>
      <c r="L106" s="15"/>
      <c r="M106" s="15"/>
      <c r="N106" s="15"/>
      <c r="O106" s="60"/>
      <c r="P106" s="15"/>
    </row>
    <row r="107" spans="1:16" x14ac:dyDescent="0.25">
      <c r="A107" s="15"/>
      <c r="B107" s="15"/>
      <c r="C107" s="15"/>
      <c r="D107" s="54"/>
      <c r="E107" s="55"/>
      <c r="F107" s="56">
        <f t="shared" si="7"/>
        <v>0</v>
      </c>
      <c r="G107" s="57"/>
      <c r="H107" s="58"/>
      <c r="I107" s="58"/>
      <c r="J107" s="59"/>
      <c r="K107" s="15"/>
      <c r="L107" s="15"/>
      <c r="M107" s="15"/>
      <c r="N107" s="15"/>
      <c r="O107" s="60"/>
      <c r="P107" s="15"/>
    </row>
    <row r="108" spans="1:16" x14ac:dyDescent="0.25">
      <c r="A108" s="15"/>
      <c r="B108" s="15"/>
      <c r="C108" s="15"/>
      <c r="D108" s="54"/>
      <c r="E108" s="55"/>
      <c r="F108" s="56">
        <f t="shared" si="7"/>
        <v>0</v>
      </c>
      <c r="G108" s="57"/>
      <c r="H108" s="58"/>
      <c r="I108" s="58"/>
      <c r="J108" s="59"/>
      <c r="K108" s="15"/>
      <c r="L108" s="15"/>
      <c r="M108" s="15"/>
      <c r="N108" s="15"/>
      <c r="O108" s="60"/>
      <c r="P108" s="15"/>
    </row>
    <row r="109" spans="1:16" x14ac:dyDescent="0.25">
      <c r="A109" s="15"/>
      <c r="B109" s="15"/>
      <c r="C109" s="15"/>
      <c r="D109" s="54"/>
      <c r="E109" s="55"/>
      <c r="F109" s="61"/>
      <c r="G109" s="57"/>
      <c r="H109" s="58"/>
      <c r="I109" s="58"/>
      <c r="J109" s="59"/>
      <c r="K109" s="15"/>
      <c r="L109" s="15"/>
      <c r="M109" s="15"/>
      <c r="N109" s="15"/>
      <c r="O109" s="60"/>
      <c r="P109" s="15"/>
    </row>
    <row r="110" spans="1:16" x14ac:dyDescent="0.25">
      <c r="A110" s="15"/>
      <c r="B110" s="15"/>
      <c r="C110" s="15"/>
      <c r="D110" s="54"/>
      <c r="E110" s="55"/>
      <c r="F110" s="61"/>
      <c r="G110" s="57"/>
      <c r="H110" s="58"/>
      <c r="I110" s="58"/>
      <c r="J110" s="59"/>
      <c r="K110" s="15"/>
      <c r="L110" s="15"/>
      <c r="M110" s="15"/>
      <c r="N110" s="15"/>
      <c r="O110" s="60"/>
      <c r="P110" s="15"/>
    </row>
    <row r="111" spans="1:16" x14ac:dyDescent="0.25">
      <c r="A111" s="15"/>
      <c r="B111" s="15"/>
      <c r="C111" s="15"/>
      <c r="D111" s="54"/>
      <c r="E111" s="55"/>
      <c r="F111" s="62"/>
      <c r="G111" s="57"/>
      <c r="H111" s="58"/>
      <c r="I111" s="58"/>
      <c r="J111" s="59"/>
      <c r="K111" s="15"/>
      <c r="L111" s="15"/>
      <c r="M111" s="15"/>
      <c r="N111" s="15"/>
      <c r="O111" s="60"/>
      <c r="P111" s="15"/>
    </row>
    <row r="112" spans="1:16" x14ac:dyDescent="0.25">
      <c r="A112" s="15"/>
      <c r="B112" s="15"/>
      <c r="C112" s="15"/>
      <c r="D112" s="54"/>
      <c r="E112" s="55"/>
      <c r="F112" s="61"/>
      <c r="G112" s="57"/>
      <c r="H112" s="58"/>
      <c r="I112" s="58"/>
      <c r="J112" s="59"/>
      <c r="K112" s="15"/>
      <c r="L112" s="15"/>
      <c r="M112" s="15"/>
      <c r="N112" s="15"/>
      <c r="O112" s="60"/>
      <c r="P112" s="15"/>
    </row>
    <row r="113" spans="1:16" x14ac:dyDescent="0.25">
      <c r="A113" s="15"/>
      <c r="B113" s="15"/>
      <c r="C113" s="15"/>
      <c r="D113" s="54"/>
      <c r="E113" s="55"/>
      <c r="F113" s="61"/>
      <c r="G113" s="57"/>
      <c r="H113" s="58"/>
      <c r="I113" s="58"/>
      <c r="J113" s="59"/>
      <c r="K113" s="15"/>
      <c r="L113" s="15"/>
      <c r="M113" s="15"/>
      <c r="N113" s="15"/>
      <c r="O113" s="60"/>
      <c r="P113" s="15"/>
    </row>
    <row r="114" spans="1:16" x14ac:dyDescent="0.25">
      <c r="A114" s="15"/>
      <c r="B114" s="15"/>
      <c r="C114" s="15"/>
      <c r="D114" s="54"/>
      <c r="E114" s="55"/>
      <c r="F114" s="62"/>
      <c r="G114" s="57"/>
      <c r="H114" s="58"/>
      <c r="I114" s="58"/>
      <c r="J114" s="59"/>
      <c r="K114" s="15"/>
      <c r="L114" s="15"/>
      <c r="M114" s="15"/>
      <c r="N114" s="15"/>
      <c r="O114" s="60"/>
      <c r="P114" s="15"/>
    </row>
    <row r="115" spans="1:16" x14ac:dyDescent="0.25">
      <c r="A115" s="15"/>
      <c r="B115" s="15"/>
      <c r="C115" s="15"/>
      <c r="D115" s="54"/>
      <c r="E115" s="55"/>
      <c r="F115" s="61"/>
      <c r="G115" s="57"/>
      <c r="H115" s="58"/>
      <c r="I115" s="58"/>
      <c r="J115" s="59"/>
      <c r="K115" s="15"/>
      <c r="L115" s="15"/>
      <c r="M115" s="15"/>
      <c r="N115" s="15"/>
      <c r="O115" s="60"/>
      <c r="P115" s="15"/>
    </row>
    <row r="116" spans="1:16" x14ac:dyDescent="0.25">
      <c r="A116" s="15"/>
      <c r="B116" s="15"/>
      <c r="C116" s="15"/>
      <c r="D116" s="54"/>
      <c r="E116" s="55"/>
      <c r="F116" s="61"/>
      <c r="G116" s="57"/>
      <c r="H116" s="58"/>
      <c r="I116" s="58"/>
      <c r="J116" s="59"/>
      <c r="K116" s="15"/>
      <c r="L116" s="15"/>
      <c r="M116" s="15"/>
      <c r="N116" s="15"/>
      <c r="O116" s="60"/>
      <c r="P116" s="15"/>
    </row>
    <row r="117" spans="1:16" x14ac:dyDescent="0.25">
      <c r="A117" s="15"/>
      <c r="B117" s="15"/>
      <c r="C117" s="15"/>
      <c r="D117" s="54"/>
      <c r="E117" s="55"/>
      <c r="F117" s="62"/>
      <c r="G117" s="57"/>
      <c r="H117" s="58"/>
      <c r="I117" s="58"/>
      <c r="J117" s="59"/>
      <c r="K117" s="15"/>
      <c r="L117" s="15"/>
      <c r="M117" s="15"/>
      <c r="N117" s="15"/>
      <c r="O117" s="60"/>
      <c r="P117" s="15"/>
    </row>
    <row r="118" spans="1:16" x14ac:dyDescent="0.25">
      <c r="A118" s="15"/>
      <c r="B118" s="15"/>
      <c r="C118" s="15"/>
      <c r="D118" s="54"/>
      <c r="E118" s="55"/>
      <c r="F118" s="61"/>
      <c r="G118" s="57"/>
      <c r="H118" s="58"/>
      <c r="I118" s="58"/>
      <c r="J118" s="59"/>
      <c r="K118" s="15"/>
      <c r="L118" s="15"/>
      <c r="M118" s="15"/>
      <c r="N118" s="15"/>
      <c r="O118" s="60"/>
      <c r="P118" s="15"/>
    </row>
    <row r="119" spans="1:16" x14ac:dyDescent="0.25">
      <c r="A119" s="15"/>
      <c r="B119" s="15"/>
      <c r="C119" s="15"/>
      <c r="D119" s="54"/>
      <c r="E119" s="55"/>
      <c r="F119" s="61"/>
      <c r="G119" s="57"/>
      <c r="H119" s="58"/>
      <c r="I119" s="58"/>
      <c r="J119" s="59"/>
      <c r="K119" s="15"/>
      <c r="L119" s="15"/>
      <c r="M119" s="15"/>
      <c r="N119" s="15"/>
      <c r="O119" s="60"/>
      <c r="P119" s="15"/>
    </row>
    <row r="120" spans="1:16" x14ac:dyDescent="0.25">
      <c r="A120" s="15"/>
      <c r="B120" s="15"/>
      <c r="C120" s="15"/>
      <c r="D120" s="54"/>
      <c r="E120" s="55"/>
      <c r="F120" s="62"/>
      <c r="G120" s="57"/>
      <c r="H120" s="58"/>
      <c r="I120" s="58"/>
      <c r="J120" s="59"/>
      <c r="K120" s="15"/>
      <c r="L120" s="15"/>
      <c r="M120" s="15"/>
      <c r="N120" s="15"/>
      <c r="O120" s="60"/>
      <c r="P120" s="15"/>
    </row>
    <row r="121" spans="1:16" x14ac:dyDescent="0.25">
      <c r="A121" s="15"/>
      <c r="B121" s="15"/>
      <c r="C121" s="15"/>
      <c r="D121" s="54"/>
      <c r="E121" s="55"/>
      <c r="F121" s="61"/>
      <c r="G121" s="57"/>
      <c r="H121" s="58"/>
      <c r="I121" s="58"/>
      <c r="J121" s="59"/>
      <c r="K121" s="15"/>
      <c r="L121" s="15"/>
      <c r="M121" s="15"/>
      <c r="N121" s="15"/>
      <c r="O121" s="60"/>
      <c r="P121" s="15"/>
    </row>
    <row r="122" spans="1:16" x14ac:dyDescent="0.25">
      <c r="A122" s="15"/>
      <c r="B122" s="15"/>
      <c r="C122" s="15"/>
      <c r="D122" s="54"/>
      <c r="E122" s="55"/>
      <c r="F122" s="61"/>
      <c r="G122" s="57"/>
      <c r="H122" s="58"/>
      <c r="I122" s="58"/>
      <c r="J122" s="59"/>
      <c r="K122" s="15"/>
      <c r="L122" s="15"/>
      <c r="M122" s="15"/>
      <c r="N122" s="15"/>
      <c r="O122" s="60"/>
      <c r="P122" s="15"/>
    </row>
    <row r="123" spans="1:16" x14ac:dyDescent="0.25">
      <c r="A123" s="15"/>
      <c r="B123" s="15"/>
      <c r="C123" s="15"/>
      <c r="D123" s="54"/>
      <c r="E123" s="55"/>
      <c r="F123" s="62"/>
      <c r="G123" s="57"/>
      <c r="H123" s="58"/>
      <c r="I123" s="58"/>
      <c r="J123" s="59"/>
      <c r="K123" s="15"/>
      <c r="L123" s="15"/>
      <c r="M123" s="15"/>
      <c r="N123" s="15"/>
      <c r="O123" s="60"/>
      <c r="P123" s="15"/>
    </row>
    <row r="124" spans="1:16" x14ac:dyDescent="0.25">
      <c r="A124" s="15"/>
      <c r="B124" s="15"/>
      <c r="C124" s="15"/>
      <c r="D124" s="54"/>
      <c r="E124" s="55"/>
      <c r="F124" s="61"/>
      <c r="G124" s="57"/>
      <c r="H124" s="58"/>
      <c r="I124" s="58"/>
      <c r="J124" s="59"/>
      <c r="K124" s="15"/>
      <c r="L124" s="15"/>
      <c r="M124" s="15"/>
      <c r="N124" s="15"/>
      <c r="O124" s="60"/>
      <c r="P124" s="15"/>
    </row>
    <row r="125" spans="1:16" x14ac:dyDescent="0.25">
      <c r="A125" s="15"/>
      <c r="B125" s="15"/>
      <c r="C125" s="15"/>
      <c r="D125" s="54"/>
      <c r="E125" s="55"/>
      <c r="F125" s="61"/>
      <c r="G125" s="57"/>
      <c r="H125" s="58"/>
      <c r="I125" s="58"/>
      <c r="J125" s="59"/>
      <c r="K125" s="15"/>
      <c r="L125" s="15"/>
      <c r="M125" s="15"/>
      <c r="N125" s="15"/>
      <c r="O125" s="60"/>
      <c r="P125" s="15"/>
    </row>
    <row r="126" spans="1:16" x14ac:dyDescent="0.25">
      <c r="A126" s="15"/>
      <c r="B126" s="15"/>
      <c r="C126" s="15"/>
      <c r="D126" s="54"/>
      <c r="E126" s="55"/>
      <c r="F126" s="62"/>
      <c r="G126" s="57"/>
      <c r="H126" s="58"/>
      <c r="I126" s="58"/>
      <c r="J126" s="59"/>
      <c r="K126" s="15"/>
      <c r="L126" s="15"/>
      <c r="M126" s="15"/>
      <c r="N126" s="15"/>
      <c r="O126" s="60"/>
      <c r="P126" s="15"/>
    </row>
    <row r="127" spans="1:16" x14ac:dyDescent="0.25">
      <c r="A127" s="15"/>
      <c r="B127" s="15"/>
      <c r="C127" s="15"/>
      <c r="D127" s="54"/>
      <c r="E127" s="55"/>
      <c r="F127" s="61"/>
      <c r="G127" s="57"/>
      <c r="H127" s="58"/>
      <c r="I127" s="58"/>
      <c r="J127" s="59"/>
      <c r="K127" s="15"/>
      <c r="L127" s="15"/>
      <c r="M127" s="15"/>
      <c r="N127" s="15"/>
      <c r="O127" s="60"/>
      <c r="P127" s="15"/>
    </row>
    <row r="128" spans="1:16" x14ac:dyDescent="0.25">
      <c r="A128" s="15"/>
      <c r="B128" s="15"/>
      <c r="C128" s="15"/>
      <c r="D128" s="54"/>
      <c r="E128" s="55"/>
      <c r="F128" s="61"/>
      <c r="G128" s="57"/>
      <c r="H128" s="58"/>
      <c r="I128" s="58"/>
      <c r="J128" s="59"/>
      <c r="K128" s="15"/>
      <c r="L128" s="15"/>
      <c r="M128" s="15"/>
      <c r="N128" s="15"/>
      <c r="O128" s="60"/>
      <c r="P128" s="15"/>
    </row>
    <row r="129" spans="1:16" x14ac:dyDescent="0.25">
      <c r="A129" s="15"/>
      <c r="B129" s="15"/>
      <c r="C129" s="15"/>
      <c r="D129" s="54"/>
      <c r="E129" s="55"/>
      <c r="F129" s="62"/>
      <c r="G129" s="57"/>
      <c r="H129" s="58"/>
      <c r="I129" s="58"/>
      <c r="J129" s="59"/>
      <c r="K129" s="15"/>
      <c r="L129" s="15"/>
      <c r="M129" s="15"/>
      <c r="N129" s="15"/>
      <c r="O129" s="60"/>
      <c r="P129" s="15"/>
    </row>
    <row r="130" spans="1:16" x14ac:dyDescent="0.25">
      <c r="A130" s="15"/>
      <c r="B130" s="15"/>
      <c r="C130" s="15"/>
      <c r="D130" s="54"/>
      <c r="E130" s="55"/>
      <c r="F130" s="61"/>
      <c r="G130" s="57"/>
      <c r="H130" s="58"/>
      <c r="I130" s="58"/>
      <c r="J130" s="59"/>
      <c r="K130" s="15"/>
      <c r="L130" s="15"/>
      <c r="M130" s="15"/>
      <c r="N130" s="15"/>
      <c r="O130" s="60"/>
      <c r="P130" s="15"/>
    </row>
    <row r="131" spans="1:16" x14ac:dyDescent="0.25">
      <c r="A131" s="15"/>
      <c r="B131" s="15"/>
      <c r="C131" s="15"/>
      <c r="D131" s="54"/>
      <c r="E131" s="55"/>
      <c r="F131" s="61"/>
      <c r="G131" s="57"/>
      <c r="H131" s="58"/>
      <c r="I131" s="58"/>
      <c r="J131" s="59"/>
      <c r="K131" s="15"/>
      <c r="L131" s="15"/>
      <c r="M131" s="15"/>
      <c r="N131" s="15"/>
      <c r="O131" s="60"/>
      <c r="P131" s="15"/>
    </row>
    <row r="132" spans="1:16" x14ac:dyDescent="0.25">
      <c r="A132" s="15"/>
      <c r="B132" s="15"/>
      <c r="C132" s="15"/>
      <c r="D132" s="54"/>
      <c r="E132" s="55"/>
      <c r="F132" s="62"/>
      <c r="G132" s="57"/>
      <c r="H132" s="58"/>
      <c r="I132" s="58"/>
      <c r="J132" s="59"/>
      <c r="K132" s="15"/>
      <c r="L132" s="15"/>
      <c r="M132" s="15"/>
      <c r="N132" s="15"/>
      <c r="O132" s="60"/>
      <c r="P132" s="15"/>
    </row>
    <row r="133" spans="1:16" x14ac:dyDescent="0.25">
      <c r="A133" s="15"/>
      <c r="B133" s="15"/>
      <c r="C133" s="15"/>
      <c r="D133" s="54"/>
      <c r="E133" s="55"/>
      <c r="F133" s="61"/>
      <c r="G133" s="57"/>
      <c r="H133" s="58"/>
      <c r="I133" s="58"/>
      <c r="J133" s="59"/>
      <c r="K133" s="15"/>
      <c r="L133" s="15"/>
      <c r="M133" s="15"/>
      <c r="N133" s="15"/>
      <c r="O133" s="60"/>
      <c r="P133" s="15"/>
    </row>
    <row r="134" spans="1:16" x14ac:dyDescent="0.25">
      <c r="A134" s="15"/>
      <c r="B134" s="15"/>
      <c r="C134" s="15"/>
      <c r="D134" s="54"/>
      <c r="E134" s="55"/>
      <c r="F134" s="61"/>
      <c r="G134" s="57"/>
      <c r="H134" s="58"/>
      <c r="I134" s="58"/>
      <c r="J134" s="59"/>
      <c r="K134" s="15"/>
      <c r="L134" s="15"/>
      <c r="M134" s="15"/>
      <c r="N134" s="15"/>
      <c r="O134" s="60"/>
      <c r="P134" s="15"/>
    </row>
    <row r="135" spans="1:16" x14ac:dyDescent="0.25">
      <c r="A135" s="15"/>
      <c r="B135" s="15"/>
      <c r="C135" s="15"/>
      <c r="D135" s="54"/>
      <c r="E135" s="55"/>
      <c r="F135" s="62"/>
      <c r="G135" s="57"/>
      <c r="H135" s="58"/>
      <c r="I135" s="58"/>
      <c r="J135" s="59"/>
      <c r="K135" s="15"/>
      <c r="L135" s="15"/>
      <c r="M135" s="15"/>
      <c r="N135" s="15"/>
      <c r="O135" s="60"/>
      <c r="P135" s="15"/>
    </row>
    <row r="136" spans="1:16" x14ac:dyDescent="0.25">
      <c r="A136" s="15"/>
      <c r="B136" s="15"/>
      <c r="C136" s="15"/>
      <c r="D136" s="54"/>
      <c r="E136" s="55"/>
      <c r="F136" s="61"/>
      <c r="G136" s="57"/>
      <c r="H136" s="58"/>
      <c r="I136" s="58"/>
      <c r="J136" s="59"/>
      <c r="K136" s="15"/>
      <c r="L136" s="15"/>
      <c r="M136" s="15"/>
      <c r="N136" s="15"/>
      <c r="O136" s="60"/>
      <c r="P136" s="15"/>
    </row>
    <row r="137" spans="1:16" x14ac:dyDescent="0.25">
      <c r="A137" s="15"/>
      <c r="B137" s="15"/>
      <c r="C137" s="15"/>
      <c r="D137" s="54"/>
      <c r="E137" s="55"/>
      <c r="F137" s="61"/>
      <c r="G137" s="57"/>
      <c r="H137" s="58"/>
      <c r="I137" s="58"/>
      <c r="J137" s="59"/>
      <c r="K137" s="15"/>
      <c r="L137" s="15"/>
      <c r="M137" s="15"/>
      <c r="N137" s="15"/>
      <c r="O137" s="60"/>
      <c r="P137" s="15"/>
    </row>
    <row r="138" spans="1:16" x14ac:dyDescent="0.25">
      <c r="A138" s="15"/>
      <c r="B138" s="15"/>
      <c r="C138" s="15"/>
      <c r="D138" s="54"/>
      <c r="E138" s="55"/>
      <c r="F138" s="62"/>
      <c r="G138" s="57"/>
      <c r="H138" s="58"/>
      <c r="I138" s="58"/>
      <c r="J138" s="59"/>
      <c r="K138" s="15"/>
      <c r="L138" s="15"/>
      <c r="M138" s="15"/>
      <c r="N138" s="15"/>
      <c r="O138" s="60"/>
      <c r="P138" s="15"/>
    </row>
    <row r="139" spans="1:16" x14ac:dyDescent="0.25">
      <c r="A139" s="15"/>
      <c r="B139" s="15"/>
      <c r="C139" s="15"/>
      <c r="D139" s="54"/>
      <c r="E139" s="55"/>
      <c r="F139" s="61"/>
      <c r="G139" s="57"/>
      <c r="H139" s="58"/>
      <c r="I139" s="58"/>
      <c r="J139" s="59"/>
      <c r="K139" s="15"/>
      <c r="L139" s="15"/>
      <c r="M139" s="15"/>
      <c r="N139" s="15"/>
      <c r="O139" s="60"/>
      <c r="P139" s="15"/>
    </row>
    <row r="140" spans="1:16" x14ac:dyDescent="0.25">
      <c r="A140" s="15"/>
      <c r="B140" s="15"/>
      <c r="C140" s="15"/>
      <c r="D140" s="54"/>
      <c r="E140" s="55"/>
      <c r="F140" s="61"/>
      <c r="G140" s="57"/>
      <c r="H140" s="58"/>
      <c r="I140" s="58"/>
      <c r="J140" s="59"/>
      <c r="K140" s="15"/>
      <c r="L140" s="15"/>
      <c r="M140" s="15"/>
      <c r="N140" s="15"/>
      <c r="O140" s="60"/>
      <c r="P140" s="15"/>
    </row>
    <row r="141" spans="1:16" x14ac:dyDescent="0.25">
      <c r="A141" s="15"/>
      <c r="B141" s="15"/>
      <c r="C141" s="15"/>
      <c r="D141" s="54"/>
      <c r="E141" s="55"/>
      <c r="F141" s="62"/>
      <c r="G141" s="57"/>
      <c r="H141" s="58"/>
      <c r="I141" s="58"/>
      <c r="J141" s="59"/>
      <c r="K141" s="15"/>
      <c r="L141" s="15"/>
      <c r="M141" s="15"/>
      <c r="N141" s="15"/>
      <c r="O141" s="60"/>
      <c r="P141" s="15"/>
    </row>
    <row r="142" spans="1:16" x14ac:dyDescent="0.25">
      <c r="A142" s="15"/>
      <c r="B142" s="15"/>
      <c r="C142" s="15"/>
      <c r="D142" s="54"/>
      <c r="E142" s="55"/>
      <c r="F142" s="61"/>
      <c r="G142" s="57"/>
      <c r="H142" s="58"/>
      <c r="I142" s="58"/>
      <c r="J142" s="59"/>
      <c r="K142" s="15"/>
      <c r="L142" s="15"/>
      <c r="M142" s="15"/>
      <c r="N142" s="15"/>
      <c r="O142" s="60"/>
      <c r="P142" s="15"/>
    </row>
    <row r="143" spans="1:16" x14ac:dyDescent="0.25">
      <c r="A143" s="15"/>
      <c r="B143" s="15"/>
      <c r="C143" s="15"/>
      <c r="D143" s="54"/>
      <c r="E143" s="55"/>
      <c r="F143" s="61"/>
      <c r="G143" s="57"/>
      <c r="H143" s="58"/>
      <c r="I143" s="58"/>
      <c r="J143" s="59"/>
      <c r="K143" s="15"/>
      <c r="L143" s="15"/>
      <c r="M143" s="15"/>
      <c r="N143" s="15"/>
      <c r="O143" s="60"/>
      <c r="P143" s="15"/>
    </row>
    <row r="144" spans="1:16" x14ac:dyDescent="0.25">
      <c r="A144" s="15"/>
      <c r="B144" s="15"/>
      <c r="C144" s="15"/>
      <c r="D144" s="54"/>
      <c r="E144" s="55"/>
      <c r="F144" s="62"/>
      <c r="G144" s="57"/>
      <c r="H144" s="58"/>
      <c r="I144" s="58"/>
      <c r="J144" s="59"/>
      <c r="K144" s="15"/>
      <c r="L144" s="15"/>
      <c r="M144" s="15"/>
      <c r="N144" s="15"/>
      <c r="O144" s="60"/>
      <c r="P144" s="15"/>
    </row>
    <row r="145" spans="1:16" x14ac:dyDescent="0.25">
      <c r="A145" s="15"/>
      <c r="B145" s="15"/>
      <c r="C145" s="15"/>
      <c r="D145" s="54"/>
      <c r="E145" s="55"/>
      <c r="F145" s="61"/>
      <c r="G145" s="57"/>
      <c r="H145" s="58"/>
      <c r="I145" s="58"/>
      <c r="J145" s="59"/>
      <c r="K145" s="15"/>
      <c r="L145" s="15"/>
      <c r="M145" s="15"/>
      <c r="N145" s="15"/>
      <c r="O145" s="60"/>
      <c r="P145" s="15"/>
    </row>
    <row r="146" spans="1:16" x14ac:dyDescent="0.25">
      <c r="A146" s="15"/>
      <c r="B146" s="15"/>
      <c r="C146" s="15"/>
      <c r="D146" s="54"/>
      <c r="E146" s="55"/>
      <c r="F146" s="61"/>
      <c r="G146" s="57"/>
      <c r="H146" s="58"/>
      <c r="I146" s="58"/>
      <c r="J146" s="59"/>
      <c r="K146" s="15"/>
      <c r="L146" s="15"/>
      <c r="M146" s="15"/>
      <c r="N146" s="15"/>
      <c r="O146" s="60"/>
      <c r="P146" s="15"/>
    </row>
    <row r="147" spans="1:16" x14ac:dyDescent="0.25">
      <c r="A147" s="15"/>
      <c r="B147" s="15"/>
      <c r="C147" s="15"/>
      <c r="D147" s="54"/>
      <c r="E147" s="55"/>
      <c r="F147" s="62"/>
      <c r="G147" s="57"/>
      <c r="H147" s="58"/>
      <c r="I147" s="58"/>
      <c r="J147" s="59"/>
      <c r="K147" s="15"/>
      <c r="L147" s="15"/>
      <c r="M147" s="15"/>
      <c r="N147" s="15"/>
      <c r="O147" s="60"/>
      <c r="P147" s="15"/>
    </row>
    <row r="148" spans="1:16" x14ac:dyDescent="0.25">
      <c r="A148" s="15"/>
      <c r="B148" s="15"/>
      <c r="C148" s="15"/>
      <c r="D148" s="54"/>
      <c r="E148" s="55"/>
      <c r="F148" s="61"/>
      <c r="G148" s="57"/>
      <c r="H148" s="58"/>
      <c r="I148" s="58"/>
      <c r="J148" s="59"/>
      <c r="K148" s="15"/>
      <c r="L148" s="15"/>
      <c r="M148" s="15"/>
      <c r="N148" s="15"/>
      <c r="O148" s="60"/>
      <c r="P148" s="15"/>
    </row>
    <row r="149" spans="1:16" x14ac:dyDescent="0.25">
      <c r="A149" s="15"/>
      <c r="B149" s="15"/>
      <c r="C149" s="15"/>
      <c r="D149" s="54"/>
      <c r="E149" s="55"/>
      <c r="F149" s="61"/>
      <c r="G149" s="57"/>
      <c r="H149" s="58"/>
      <c r="I149" s="58"/>
      <c r="J149" s="59"/>
      <c r="K149" s="15"/>
      <c r="L149" s="15"/>
      <c r="M149" s="15"/>
      <c r="N149" s="15"/>
      <c r="O149" s="60"/>
      <c r="P149" s="15"/>
    </row>
    <row r="150" spans="1:16" x14ac:dyDescent="0.25">
      <c r="A150" s="15"/>
      <c r="B150" s="15"/>
      <c r="C150" s="15"/>
      <c r="D150" s="54"/>
      <c r="E150" s="55"/>
      <c r="F150" s="62"/>
      <c r="G150" s="57"/>
      <c r="H150" s="58"/>
      <c r="I150" s="58"/>
      <c r="J150" s="59"/>
      <c r="K150" s="15"/>
      <c r="L150" s="15"/>
      <c r="M150" s="15"/>
      <c r="N150" s="15"/>
      <c r="O150" s="60"/>
      <c r="P150" s="15"/>
    </row>
    <row r="151" spans="1:16" x14ac:dyDescent="0.25">
      <c r="A151" s="15"/>
      <c r="B151" s="15"/>
      <c r="C151" s="15"/>
      <c r="D151" s="54"/>
      <c r="E151" s="55"/>
      <c r="F151" s="61"/>
      <c r="G151" s="57"/>
      <c r="H151" s="58"/>
      <c r="I151" s="58"/>
      <c r="J151" s="59"/>
      <c r="K151" s="15"/>
      <c r="L151" s="15"/>
      <c r="M151" s="15"/>
      <c r="N151" s="15"/>
      <c r="O151" s="60"/>
      <c r="P151" s="15"/>
    </row>
    <row r="152" spans="1:16" x14ac:dyDescent="0.25">
      <c r="A152" s="15"/>
      <c r="B152" s="15"/>
      <c r="C152" s="15"/>
      <c r="D152" s="54"/>
      <c r="E152" s="55"/>
      <c r="F152" s="61"/>
      <c r="G152" s="57"/>
      <c r="H152" s="58"/>
      <c r="I152" s="58"/>
      <c r="J152" s="59"/>
      <c r="K152" s="15"/>
      <c r="L152" s="15"/>
      <c r="M152" s="15"/>
      <c r="N152" s="15"/>
      <c r="O152" s="60"/>
      <c r="P152" s="15"/>
    </row>
    <row r="153" spans="1:16" x14ac:dyDescent="0.25">
      <c r="A153" s="15"/>
      <c r="B153" s="15"/>
      <c r="C153" s="15"/>
      <c r="D153" s="54"/>
      <c r="E153" s="55"/>
      <c r="F153" s="62"/>
      <c r="G153" s="57"/>
      <c r="H153" s="58"/>
      <c r="I153" s="58"/>
      <c r="J153" s="59"/>
      <c r="K153" s="15"/>
      <c r="L153" s="15"/>
      <c r="M153" s="15"/>
      <c r="N153" s="15"/>
      <c r="O153" s="60"/>
      <c r="P153" s="15"/>
    </row>
    <row r="154" spans="1:16" x14ac:dyDescent="0.25">
      <c r="A154" s="15"/>
      <c r="B154" s="15"/>
      <c r="C154" s="15"/>
      <c r="D154" s="54"/>
      <c r="E154" s="55"/>
      <c r="F154" s="61"/>
      <c r="G154" s="57"/>
      <c r="H154" s="58"/>
      <c r="I154" s="58"/>
      <c r="J154" s="59"/>
      <c r="K154" s="15"/>
      <c r="L154" s="15"/>
      <c r="M154" s="15"/>
      <c r="N154" s="15"/>
      <c r="O154" s="60"/>
      <c r="P154" s="15"/>
    </row>
    <row r="155" spans="1:16" x14ac:dyDescent="0.25">
      <c r="A155" s="15"/>
      <c r="B155" s="15"/>
      <c r="C155" s="15"/>
      <c r="D155" s="54"/>
      <c r="E155" s="55"/>
      <c r="F155" s="61"/>
      <c r="G155" s="57"/>
      <c r="H155" s="58"/>
      <c r="I155" s="58"/>
      <c r="J155" s="59"/>
      <c r="K155" s="15"/>
      <c r="L155" s="15"/>
      <c r="M155" s="15"/>
      <c r="N155" s="15"/>
      <c r="O155" s="60"/>
      <c r="P155" s="15"/>
    </row>
    <row r="156" spans="1:16" x14ac:dyDescent="0.25">
      <c r="A156" s="15"/>
      <c r="B156" s="15"/>
      <c r="C156" s="15"/>
      <c r="D156" s="54"/>
      <c r="E156" s="55"/>
      <c r="F156" s="62"/>
      <c r="G156" s="57"/>
      <c r="H156" s="58"/>
      <c r="I156" s="58"/>
      <c r="J156" s="59"/>
      <c r="K156" s="15"/>
      <c r="L156" s="15"/>
      <c r="M156" s="15"/>
      <c r="N156" s="15"/>
      <c r="O156" s="60"/>
      <c r="P156" s="15"/>
    </row>
    <row r="157" spans="1:16" x14ac:dyDescent="0.25">
      <c r="A157" s="15"/>
      <c r="B157" s="15"/>
      <c r="C157" s="15"/>
      <c r="D157" s="54"/>
      <c r="E157" s="55"/>
      <c r="F157" s="61"/>
      <c r="G157" s="57"/>
      <c r="H157" s="58"/>
      <c r="I157" s="58"/>
      <c r="J157" s="59"/>
      <c r="K157" s="15"/>
      <c r="L157" s="15"/>
      <c r="M157" s="15"/>
      <c r="N157" s="15"/>
      <c r="O157" s="60"/>
      <c r="P157" s="15"/>
    </row>
    <row r="158" spans="1:16" x14ac:dyDescent="0.25">
      <c r="A158" s="15"/>
      <c r="B158" s="15"/>
      <c r="C158" s="15"/>
      <c r="D158" s="54"/>
      <c r="E158" s="55"/>
      <c r="F158" s="61"/>
      <c r="G158" s="57"/>
      <c r="H158" s="58"/>
      <c r="I158" s="58"/>
      <c r="J158" s="59"/>
      <c r="K158" s="15"/>
      <c r="L158" s="15"/>
      <c r="M158" s="15"/>
      <c r="N158" s="15"/>
      <c r="O158" s="60"/>
      <c r="P158" s="15"/>
    </row>
    <row r="159" spans="1:16" x14ac:dyDescent="0.25">
      <c r="A159" s="15"/>
      <c r="B159" s="15"/>
      <c r="C159" s="15"/>
      <c r="D159" s="54"/>
      <c r="E159" s="55"/>
      <c r="F159" s="62"/>
      <c r="G159" s="57"/>
      <c r="H159" s="58"/>
      <c r="I159" s="58"/>
      <c r="J159" s="59"/>
      <c r="K159" s="15"/>
      <c r="L159" s="15"/>
      <c r="M159" s="15"/>
      <c r="N159" s="15"/>
      <c r="O159" s="60"/>
      <c r="P159" s="15"/>
    </row>
    <row r="160" spans="1:16" x14ac:dyDescent="0.25">
      <c r="A160" s="15"/>
      <c r="B160" s="15"/>
      <c r="C160" s="15"/>
      <c r="D160" s="54"/>
      <c r="E160" s="55"/>
      <c r="F160" s="61"/>
      <c r="G160" s="57"/>
      <c r="H160" s="58"/>
      <c r="I160" s="58"/>
      <c r="J160" s="59"/>
      <c r="K160" s="15"/>
      <c r="L160" s="15"/>
      <c r="M160" s="15"/>
      <c r="N160" s="15"/>
      <c r="O160" s="60"/>
      <c r="P160" s="15"/>
    </row>
    <row r="161" spans="1:16" x14ac:dyDescent="0.25">
      <c r="A161" s="15"/>
      <c r="B161" s="15"/>
      <c r="C161" s="15"/>
      <c r="D161" s="54"/>
      <c r="E161" s="55"/>
      <c r="F161" s="61"/>
      <c r="G161" s="57"/>
      <c r="H161" s="58"/>
      <c r="I161" s="58"/>
      <c r="J161" s="59"/>
      <c r="K161" s="15"/>
      <c r="L161" s="15"/>
      <c r="M161" s="15"/>
      <c r="N161" s="15"/>
      <c r="O161" s="60"/>
      <c r="P161" s="15"/>
    </row>
    <row r="162" spans="1:16" x14ac:dyDescent="0.25">
      <c r="A162" s="15"/>
      <c r="B162" s="15"/>
      <c r="C162" s="15"/>
      <c r="D162" s="54"/>
      <c r="E162" s="55"/>
      <c r="F162" s="62"/>
      <c r="G162" s="57"/>
      <c r="H162" s="58"/>
      <c r="I162" s="58"/>
      <c r="J162" s="59"/>
      <c r="K162" s="15"/>
      <c r="L162" s="15"/>
      <c r="M162" s="15"/>
      <c r="N162" s="15"/>
      <c r="O162" s="60"/>
      <c r="P162" s="15"/>
    </row>
    <row r="163" spans="1:16" x14ac:dyDescent="0.25">
      <c r="A163" s="15"/>
      <c r="B163" s="15"/>
      <c r="C163" s="15"/>
      <c r="D163" s="54"/>
      <c r="E163" s="55"/>
      <c r="F163" s="61"/>
      <c r="G163" s="57"/>
      <c r="H163" s="58"/>
      <c r="I163" s="58"/>
      <c r="J163" s="59"/>
      <c r="K163" s="15"/>
      <c r="L163" s="15"/>
      <c r="M163" s="15"/>
      <c r="N163" s="15"/>
      <c r="O163" s="60"/>
      <c r="P163" s="15"/>
    </row>
    <row r="164" spans="1:16" x14ac:dyDescent="0.25">
      <c r="A164" s="15"/>
      <c r="B164" s="15"/>
      <c r="C164" s="15"/>
      <c r="D164" s="54"/>
      <c r="E164" s="55"/>
      <c r="F164" s="61"/>
      <c r="G164" s="57"/>
      <c r="H164" s="58"/>
      <c r="I164" s="58"/>
      <c r="J164" s="59"/>
      <c r="K164" s="15"/>
      <c r="L164" s="15"/>
      <c r="M164" s="15"/>
      <c r="N164" s="15"/>
      <c r="O164" s="60"/>
      <c r="P164" s="15"/>
    </row>
    <row r="165" spans="1:16" x14ac:dyDescent="0.25">
      <c r="A165" s="15"/>
      <c r="B165" s="15"/>
      <c r="C165" s="15"/>
      <c r="D165" s="54"/>
      <c r="E165" s="55"/>
      <c r="F165" s="62"/>
      <c r="G165" s="57"/>
      <c r="H165" s="58"/>
      <c r="I165" s="58"/>
      <c r="J165" s="59"/>
      <c r="K165" s="15"/>
      <c r="L165" s="15"/>
      <c r="M165" s="15"/>
      <c r="N165" s="15"/>
      <c r="O165" s="60"/>
      <c r="P165" s="15"/>
    </row>
    <row r="166" spans="1:16" x14ac:dyDescent="0.25">
      <c r="A166" s="15"/>
      <c r="B166" s="15"/>
      <c r="C166" s="15"/>
      <c r="D166" s="54"/>
      <c r="E166" s="55"/>
      <c r="F166" s="61"/>
      <c r="G166" s="57"/>
      <c r="H166" s="58"/>
      <c r="I166" s="58"/>
      <c r="J166" s="59"/>
      <c r="K166" s="15"/>
      <c r="L166" s="15"/>
      <c r="M166" s="15"/>
      <c r="N166" s="15"/>
      <c r="O166" s="60"/>
      <c r="P166" s="15"/>
    </row>
    <row r="167" spans="1:16" x14ac:dyDescent="0.25">
      <c r="A167" s="15"/>
      <c r="B167" s="15"/>
      <c r="C167" s="15"/>
      <c r="D167" s="54"/>
      <c r="E167" s="55"/>
      <c r="F167" s="61"/>
      <c r="G167" s="57"/>
      <c r="H167" s="58"/>
      <c r="I167" s="58"/>
      <c r="J167" s="59"/>
      <c r="K167" s="15"/>
      <c r="L167" s="15"/>
      <c r="M167" s="15"/>
      <c r="N167" s="15"/>
      <c r="O167" s="60"/>
      <c r="P167" s="15"/>
    </row>
    <row r="168" spans="1:16" x14ac:dyDescent="0.25">
      <c r="A168" s="15"/>
      <c r="B168" s="15"/>
      <c r="C168" s="15"/>
      <c r="D168" s="54"/>
      <c r="E168" s="55"/>
      <c r="F168" s="62"/>
      <c r="G168" s="57"/>
      <c r="H168" s="58"/>
      <c r="I168" s="58"/>
      <c r="J168" s="59"/>
      <c r="K168" s="15"/>
      <c r="L168" s="15"/>
      <c r="M168" s="15"/>
      <c r="N168" s="15"/>
      <c r="O168" s="60"/>
      <c r="P168" s="15"/>
    </row>
    <row r="169" spans="1:16" x14ac:dyDescent="0.25">
      <c r="A169" s="15"/>
      <c r="B169" s="15"/>
      <c r="C169" s="15"/>
      <c r="D169" s="54"/>
      <c r="E169" s="55"/>
      <c r="F169" s="61"/>
      <c r="G169" s="57"/>
      <c r="H169" s="58"/>
      <c r="I169" s="58"/>
      <c r="J169" s="59"/>
      <c r="K169" s="15"/>
      <c r="L169" s="15"/>
      <c r="M169" s="15"/>
      <c r="N169" s="15"/>
      <c r="O169" s="60"/>
      <c r="P169" s="15"/>
    </row>
    <row r="170" spans="1:16" x14ac:dyDescent="0.25">
      <c r="A170" s="15"/>
      <c r="B170" s="15"/>
      <c r="C170" s="15"/>
      <c r="D170" s="54"/>
      <c r="E170" s="55"/>
      <c r="F170" s="61"/>
      <c r="G170" s="57"/>
      <c r="H170" s="58"/>
      <c r="I170" s="58"/>
      <c r="J170" s="59"/>
      <c r="K170" s="15"/>
      <c r="L170" s="15"/>
      <c r="M170" s="15"/>
      <c r="N170" s="15"/>
      <c r="O170" s="60"/>
      <c r="P170" s="15"/>
    </row>
    <row r="171" spans="1:16" x14ac:dyDescent="0.25">
      <c r="A171" s="15"/>
      <c r="B171" s="15"/>
      <c r="C171" s="15"/>
      <c r="D171" s="54"/>
      <c r="E171" s="55"/>
      <c r="F171" s="62"/>
      <c r="G171" s="57"/>
      <c r="H171" s="58"/>
      <c r="I171" s="58"/>
      <c r="J171" s="59"/>
      <c r="K171" s="15"/>
      <c r="L171" s="15"/>
      <c r="M171" s="15"/>
      <c r="N171" s="15"/>
      <c r="O171" s="60"/>
      <c r="P171" s="15"/>
    </row>
    <row r="172" spans="1:16" x14ac:dyDescent="0.25">
      <c r="A172" s="15"/>
      <c r="B172" s="15"/>
      <c r="C172" s="15"/>
      <c r="D172" s="54"/>
      <c r="E172" s="55"/>
      <c r="F172" s="61"/>
      <c r="G172" s="57"/>
      <c r="H172" s="58"/>
      <c r="I172" s="58"/>
      <c r="J172" s="59"/>
      <c r="K172" s="15"/>
      <c r="L172" s="15"/>
      <c r="M172" s="15"/>
      <c r="N172" s="15"/>
      <c r="O172" s="60"/>
      <c r="P172" s="15"/>
    </row>
    <row r="173" spans="1:16" x14ac:dyDescent="0.25">
      <c r="A173" s="15"/>
      <c r="B173" s="15"/>
      <c r="C173" s="15"/>
      <c r="D173" s="54"/>
      <c r="E173" s="55"/>
      <c r="F173" s="61"/>
      <c r="G173" s="57"/>
      <c r="H173" s="58"/>
      <c r="I173" s="58"/>
      <c r="J173" s="59"/>
      <c r="K173" s="15"/>
      <c r="L173" s="15"/>
      <c r="M173" s="15"/>
      <c r="N173" s="15"/>
      <c r="O173" s="60"/>
      <c r="P173" s="15"/>
    </row>
    <row r="174" spans="1:16" x14ac:dyDescent="0.25">
      <c r="A174" s="15"/>
      <c r="B174" s="15"/>
      <c r="C174" s="15"/>
      <c r="D174" s="54"/>
      <c r="E174" s="55"/>
      <c r="F174" s="62"/>
      <c r="G174" s="57"/>
      <c r="H174" s="58"/>
      <c r="I174" s="58"/>
      <c r="J174" s="59"/>
      <c r="K174" s="15"/>
      <c r="L174" s="15"/>
      <c r="M174" s="15"/>
      <c r="N174" s="15"/>
      <c r="O174" s="60"/>
      <c r="P174" s="15"/>
    </row>
    <row r="175" spans="1:16" x14ac:dyDescent="0.25">
      <c r="A175" s="15"/>
      <c r="B175" s="15"/>
      <c r="C175" s="15"/>
      <c r="D175" s="54"/>
      <c r="E175" s="55"/>
      <c r="F175" s="61"/>
      <c r="G175" s="57"/>
      <c r="H175" s="58"/>
      <c r="I175" s="58"/>
      <c r="J175" s="59"/>
      <c r="K175" s="15"/>
      <c r="L175" s="15"/>
      <c r="M175" s="15"/>
      <c r="N175" s="15"/>
      <c r="O175" s="60"/>
      <c r="P175" s="15"/>
    </row>
    <row r="176" spans="1:16" x14ac:dyDescent="0.25">
      <c r="A176" s="15"/>
      <c r="B176" s="15"/>
      <c r="C176" s="15"/>
      <c r="D176" s="54"/>
      <c r="E176" s="55"/>
      <c r="F176" s="61"/>
      <c r="G176" s="57"/>
      <c r="H176" s="58"/>
      <c r="I176" s="58"/>
      <c r="J176" s="59"/>
      <c r="K176" s="15"/>
      <c r="L176" s="15"/>
      <c r="M176" s="15"/>
      <c r="N176" s="15"/>
      <c r="O176" s="60"/>
      <c r="P176" s="15"/>
    </row>
    <row r="177" spans="1:16" x14ac:dyDescent="0.25">
      <c r="A177" s="15"/>
      <c r="B177" s="15"/>
      <c r="C177" s="15"/>
      <c r="D177" s="54"/>
      <c r="E177" s="55"/>
      <c r="F177" s="62"/>
      <c r="G177" s="57"/>
      <c r="H177" s="58"/>
      <c r="I177" s="58"/>
      <c r="J177" s="59"/>
      <c r="K177" s="15"/>
      <c r="L177" s="15"/>
      <c r="M177" s="15"/>
      <c r="N177" s="15"/>
      <c r="O177" s="60"/>
      <c r="P177" s="15"/>
    </row>
    <row r="178" spans="1:16" x14ac:dyDescent="0.25">
      <c r="A178" s="15"/>
      <c r="B178" s="15"/>
      <c r="C178" s="15"/>
      <c r="D178" s="54"/>
      <c r="E178" s="55"/>
      <c r="F178" s="61"/>
      <c r="G178" s="57"/>
      <c r="H178" s="58"/>
      <c r="I178" s="58"/>
      <c r="J178" s="59"/>
      <c r="K178" s="15"/>
      <c r="L178" s="15"/>
      <c r="M178" s="15"/>
      <c r="N178" s="15"/>
      <c r="O178" s="60"/>
      <c r="P178" s="15"/>
    </row>
    <row r="179" spans="1:16" x14ac:dyDescent="0.25">
      <c r="A179" s="15"/>
      <c r="B179" s="15"/>
      <c r="C179" s="15"/>
      <c r="D179" s="54"/>
      <c r="E179" s="55"/>
      <c r="F179" s="61"/>
      <c r="G179" s="57"/>
      <c r="H179" s="58"/>
      <c r="I179" s="58"/>
      <c r="J179" s="59"/>
      <c r="K179" s="15"/>
      <c r="L179" s="15"/>
      <c r="M179" s="15"/>
      <c r="N179" s="15"/>
      <c r="O179" s="60"/>
      <c r="P179" s="15"/>
    </row>
    <row r="180" spans="1:16" x14ac:dyDescent="0.25">
      <c r="A180" s="15"/>
      <c r="B180" s="15"/>
      <c r="C180" s="15"/>
      <c r="D180" s="54"/>
      <c r="E180" s="55"/>
      <c r="F180" s="62"/>
      <c r="G180" s="57"/>
      <c r="H180" s="58"/>
      <c r="I180" s="58"/>
      <c r="J180" s="59"/>
      <c r="K180" s="15"/>
      <c r="L180" s="15"/>
      <c r="M180" s="15"/>
      <c r="N180" s="15"/>
      <c r="O180" s="60"/>
      <c r="P180" s="15"/>
    </row>
    <row r="181" spans="1:16" x14ac:dyDescent="0.25">
      <c r="A181" s="15"/>
      <c r="B181" s="15"/>
      <c r="C181" s="15"/>
      <c r="D181" s="54"/>
      <c r="E181" s="55"/>
      <c r="F181" s="61"/>
      <c r="G181" s="57"/>
      <c r="H181" s="58"/>
      <c r="I181" s="58"/>
      <c r="J181" s="59"/>
      <c r="K181" s="15"/>
      <c r="L181" s="15"/>
      <c r="M181" s="15"/>
      <c r="N181" s="15"/>
      <c r="O181" s="60"/>
      <c r="P181" s="15"/>
    </row>
    <row r="182" spans="1:16" x14ac:dyDescent="0.25">
      <c r="A182" s="15"/>
      <c r="B182" s="15"/>
      <c r="C182" s="15"/>
      <c r="D182" s="54"/>
      <c r="E182" s="55"/>
      <c r="F182" s="61"/>
      <c r="G182" s="57"/>
      <c r="H182" s="58"/>
      <c r="I182" s="58"/>
      <c r="J182" s="59"/>
      <c r="K182" s="15"/>
      <c r="L182" s="15"/>
      <c r="M182" s="15"/>
      <c r="N182" s="15"/>
      <c r="O182" s="60"/>
      <c r="P182" s="15"/>
    </row>
    <row r="183" spans="1:16" x14ac:dyDescent="0.25">
      <c r="A183" s="15"/>
      <c r="B183" s="15"/>
      <c r="C183" s="15"/>
      <c r="D183" s="54"/>
      <c r="E183" s="55"/>
      <c r="F183" s="62"/>
      <c r="G183" s="57"/>
      <c r="H183" s="58"/>
      <c r="I183" s="58"/>
      <c r="J183" s="59"/>
      <c r="K183" s="15"/>
      <c r="L183" s="15"/>
      <c r="M183" s="15"/>
      <c r="N183" s="15"/>
      <c r="O183" s="60"/>
      <c r="P183" s="15"/>
    </row>
    <row r="184" spans="1:16" x14ac:dyDescent="0.25">
      <c r="A184" s="15"/>
      <c r="B184" s="15"/>
      <c r="C184" s="15"/>
      <c r="D184" s="54"/>
      <c r="E184" s="55"/>
      <c r="F184" s="61"/>
      <c r="G184" s="57"/>
      <c r="H184" s="58"/>
      <c r="I184" s="58"/>
      <c r="J184" s="59"/>
      <c r="K184" s="15"/>
      <c r="L184" s="15"/>
      <c r="M184" s="15"/>
      <c r="N184" s="15"/>
      <c r="O184" s="60"/>
      <c r="P184" s="15"/>
    </row>
    <row r="185" spans="1:16" x14ac:dyDescent="0.25">
      <c r="A185" s="15"/>
      <c r="B185" s="15"/>
      <c r="C185" s="15"/>
      <c r="D185" s="54"/>
      <c r="E185" s="55"/>
      <c r="F185" s="61"/>
      <c r="G185" s="57"/>
      <c r="H185" s="58"/>
      <c r="I185" s="58"/>
      <c r="J185" s="59"/>
      <c r="K185" s="15"/>
      <c r="L185" s="15"/>
      <c r="M185" s="15"/>
      <c r="N185" s="15"/>
      <c r="O185" s="60"/>
      <c r="P185" s="15"/>
    </row>
    <row r="186" spans="1:16" x14ac:dyDescent="0.25">
      <c r="A186" s="15"/>
      <c r="B186" s="15"/>
      <c r="C186" s="15"/>
      <c r="D186" s="54"/>
      <c r="E186" s="55"/>
      <c r="F186" s="62"/>
      <c r="G186" s="57"/>
      <c r="H186" s="58"/>
      <c r="I186" s="58"/>
      <c r="J186" s="59"/>
      <c r="K186" s="15"/>
      <c r="L186" s="15"/>
      <c r="M186" s="15"/>
      <c r="N186" s="15"/>
      <c r="O186" s="60"/>
      <c r="P186" s="15"/>
    </row>
    <row r="187" spans="1:16" x14ac:dyDescent="0.25">
      <c r="A187" s="15"/>
      <c r="B187" s="15"/>
      <c r="C187" s="15"/>
      <c r="D187" s="54"/>
      <c r="E187" s="55"/>
      <c r="F187" s="61"/>
      <c r="G187" s="57"/>
      <c r="H187" s="58"/>
      <c r="I187" s="58"/>
      <c r="J187" s="59"/>
      <c r="K187" s="15"/>
      <c r="L187" s="15"/>
      <c r="M187" s="15"/>
      <c r="N187" s="15"/>
      <c r="O187" s="60"/>
      <c r="P187" s="15"/>
    </row>
    <row r="188" spans="1:16" x14ac:dyDescent="0.25">
      <c r="A188" s="15"/>
      <c r="B188" s="15"/>
      <c r="C188" s="15"/>
      <c r="D188" s="54"/>
      <c r="E188" s="55"/>
      <c r="F188" s="61"/>
      <c r="G188" s="57"/>
      <c r="H188" s="58"/>
      <c r="I188" s="58"/>
      <c r="J188" s="59"/>
      <c r="K188" s="15"/>
      <c r="L188" s="15"/>
      <c r="M188" s="15"/>
      <c r="N188" s="15"/>
      <c r="O188" s="60"/>
      <c r="P188" s="15"/>
    </row>
    <row r="189" spans="1:16" x14ac:dyDescent="0.25">
      <c r="A189" s="15"/>
      <c r="B189" s="15"/>
      <c r="C189" s="15"/>
      <c r="D189" s="54"/>
      <c r="E189" s="55"/>
      <c r="F189" s="62"/>
      <c r="G189" s="57"/>
      <c r="H189" s="58"/>
      <c r="I189" s="58"/>
      <c r="J189" s="59"/>
      <c r="K189" s="15"/>
      <c r="L189" s="15"/>
      <c r="M189" s="15"/>
      <c r="N189" s="15"/>
      <c r="O189" s="60"/>
      <c r="P189" s="15"/>
    </row>
    <row r="190" spans="1:16" x14ac:dyDescent="0.25">
      <c r="A190" s="15"/>
      <c r="B190" s="15"/>
      <c r="C190" s="15"/>
      <c r="D190" s="54"/>
      <c r="E190" s="55"/>
      <c r="F190" s="61"/>
      <c r="G190" s="57"/>
      <c r="H190" s="58"/>
      <c r="I190" s="58"/>
      <c r="J190" s="59"/>
      <c r="K190" s="15"/>
      <c r="L190" s="15"/>
      <c r="M190" s="15"/>
      <c r="N190" s="15"/>
      <c r="O190" s="60"/>
      <c r="P190" s="15"/>
    </row>
    <row r="191" spans="1:16" x14ac:dyDescent="0.25">
      <c r="A191" s="15"/>
      <c r="B191" s="15"/>
      <c r="C191" s="15"/>
      <c r="D191" s="54"/>
      <c r="E191" s="55"/>
      <c r="F191" s="61"/>
      <c r="G191" s="57"/>
      <c r="H191" s="58"/>
      <c r="I191" s="58"/>
      <c r="J191" s="59"/>
      <c r="K191" s="15"/>
      <c r="L191" s="15"/>
      <c r="M191" s="15"/>
      <c r="N191" s="15"/>
      <c r="O191" s="60"/>
      <c r="P191" s="15"/>
    </row>
    <row r="192" spans="1:16" x14ac:dyDescent="0.25">
      <c r="A192" s="15"/>
      <c r="B192" s="15"/>
      <c r="C192" s="15"/>
      <c r="D192" s="54"/>
      <c r="E192" s="55"/>
      <c r="F192" s="62"/>
      <c r="G192" s="57"/>
      <c r="H192" s="58"/>
      <c r="I192" s="58"/>
      <c r="J192" s="59"/>
      <c r="K192" s="15"/>
      <c r="L192" s="15"/>
      <c r="M192" s="15"/>
      <c r="N192" s="15"/>
      <c r="O192" s="60"/>
      <c r="P192" s="15"/>
    </row>
    <row r="193" spans="1:16" x14ac:dyDescent="0.25">
      <c r="A193" s="15"/>
      <c r="B193" s="15"/>
      <c r="C193" s="15"/>
      <c r="D193" s="54"/>
      <c r="E193" s="55"/>
      <c r="F193" s="61"/>
      <c r="G193" s="57"/>
      <c r="H193" s="58"/>
      <c r="I193" s="58"/>
      <c r="J193" s="59"/>
      <c r="K193" s="15"/>
      <c r="L193" s="15"/>
      <c r="M193" s="15"/>
      <c r="N193" s="15"/>
      <c r="O193" s="60"/>
      <c r="P193" s="15"/>
    </row>
    <row r="194" spans="1:16" x14ac:dyDescent="0.25">
      <c r="A194" s="15"/>
      <c r="B194" s="15"/>
      <c r="C194" s="15"/>
      <c r="D194" s="54"/>
      <c r="E194" s="55"/>
      <c r="F194" s="61"/>
      <c r="G194" s="57"/>
      <c r="H194" s="58"/>
      <c r="I194" s="58"/>
      <c r="J194" s="59"/>
      <c r="K194" s="15"/>
      <c r="L194" s="15"/>
      <c r="M194" s="15"/>
      <c r="N194" s="15"/>
      <c r="O194" s="60"/>
      <c r="P194" s="15"/>
    </row>
    <row r="195" spans="1:16" x14ac:dyDescent="0.25">
      <c r="A195" s="15"/>
      <c r="B195" s="15"/>
      <c r="C195" s="15"/>
      <c r="D195" s="54"/>
      <c r="E195" s="55"/>
      <c r="F195" s="62"/>
      <c r="G195" s="57"/>
      <c r="H195" s="58"/>
      <c r="I195" s="58"/>
      <c r="J195" s="59"/>
      <c r="K195" s="15"/>
      <c r="L195" s="15"/>
      <c r="M195" s="15"/>
      <c r="N195" s="15"/>
      <c r="O195" s="60"/>
      <c r="P195" s="15"/>
    </row>
    <row r="196" spans="1:16" x14ac:dyDescent="0.25">
      <c r="A196" s="15"/>
      <c r="B196" s="15"/>
      <c r="C196" s="15"/>
      <c r="D196" s="54"/>
      <c r="E196" s="55"/>
      <c r="F196" s="61"/>
      <c r="G196" s="57"/>
      <c r="H196" s="58"/>
      <c r="I196" s="58"/>
      <c r="J196" s="59"/>
      <c r="K196" s="15"/>
      <c r="L196" s="15"/>
      <c r="M196" s="15"/>
      <c r="N196" s="15"/>
      <c r="O196" s="60"/>
      <c r="P196" s="15"/>
    </row>
    <row r="197" spans="1:16" x14ac:dyDescent="0.25">
      <c r="A197" s="15"/>
      <c r="B197" s="15"/>
      <c r="C197" s="15"/>
      <c r="D197" s="54"/>
      <c r="E197" s="55"/>
      <c r="F197" s="61"/>
      <c r="G197" s="57"/>
      <c r="H197" s="58"/>
      <c r="I197" s="58"/>
      <c r="J197" s="59"/>
      <c r="K197" s="15"/>
      <c r="L197" s="15"/>
      <c r="M197" s="15"/>
      <c r="N197" s="15"/>
      <c r="O197" s="60"/>
      <c r="P197" s="15"/>
    </row>
    <row r="198" spans="1:16" x14ac:dyDescent="0.25">
      <c r="A198" s="15"/>
      <c r="B198" s="15"/>
      <c r="C198" s="15"/>
      <c r="D198" s="54"/>
      <c r="E198" s="55"/>
      <c r="F198" s="62"/>
      <c r="G198" s="57"/>
      <c r="H198" s="58"/>
      <c r="I198" s="58"/>
      <c r="J198" s="59"/>
      <c r="K198" s="15"/>
      <c r="L198" s="15"/>
      <c r="M198" s="15"/>
      <c r="N198" s="15"/>
      <c r="O198" s="60"/>
      <c r="P198" s="15"/>
    </row>
    <row r="199" spans="1:16" x14ac:dyDescent="0.25">
      <c r="A199" s="15"/>
      <c r="B199" s="15"/>
      <c r="C199" s="15"/>
      <c r="D199" s="54"/>
      <c r="E199" s="55"/>
      <c r="F199" s="61"/>
      <c r="G199" s="57"/>
      <c r="H199" s="58"/>
      <c r="I199" s="58"/>
      <c r="J199" s="59"/>
      <c r="K199" s="15"/>
      <c r="L199" s="15"/>
      <c r="M199" s="15"/>
      <c r="N199" s="15"/>
      <c r="O199" s="60"/>
      <c r="P199" s="15"/>
    </row>
    <row r="200" spans="1:16" x14ac:dyDescent="0.25">
      <c r="A200" s="15"/>
      <c r="B200" s="15"/>
      <c r="C200" s="15"/>
      <c r="D200" s="54"/>
      <c r="E200" s="55"/>
      <c r="F200" s="61"/>
      <c r="G200" s="57"/>
      <c r="H200" s="58"/>
      <c r="I200" s="58"/>
      <c r="J200" s="59"/>
      <c r="K200" s="15"/>
      <c r="L200" s="15"/>
      <c r="M200" s="15"/>
      <c r="N200" s="15"/>
      <c r="O200" s="60"/>
      <c r="P200" s="15"/>
    </row>
    <row r="201" spans="1:16" x14ac:dyDescent="0.25">
      <c r="A201" s="15"/>
      <c r="B201" s="15"/>
      <c r="C201" s="15"/>
      <c r="D201" s="54"/>
      <c r="E201" s="55"/>
      <c r="F201" s="62"/>
      <c r="G201" s="57"/>
      <c r="H201" s="58"/>
      <c r="I201" s="58"/>
      <c r="J201" s="59"/>
      <c r="K201" s="15"/>
      <c r="L201" s="15"/>
      <c r="M201" s="15"/>
      <c r="N201" s="15"/>
      <c r="O201" s="60"/>
      <c r="P201" s="15"/>
    </row>
    <row r="202" spans="1:16" x14ac:dyDescent="0.25">
      <c r="A202" s="15"/>
      <c r="B202" s="15"/>
      <c r="C202" s="15"/>
      <c r="D202" s="54"/>
      <c r="E202" s="55"/>
      <c r="F202" s="61"/>
      <c r="G202" s="57"/>
      <c r="H202" s="58"/>
      <c r="I202" s="58"/>
      <c r="J202" s="59"/>
      <c r="K202" s="15"/>
      <c r="L202" s="15"/>
      <c r="M202" s="15"/>
      <c r="N202" s="15"/>
      <c r="O202" s="60"/>
      <c r="P202" s="15"/>
    </row>
    <row r="203" spans="1:16" x14ac:dyDescent="0.25">
      <c r="A203" s="15"/>
      <c r="B203" s="15"/>
      <c r="C203" s="15"/>
      <c r="D203" s="54"/>
      <c r="E203" s="55"/>
      <c r="F203" s="61"/>
      <c r="G203" s="57"/>
      <c r="H203" s="58"/>
      <c r="I203" s="58"/>
      <c r="J203" s="59"/>
      <c r="K203" s="15"/>
      <c r="L203" s="15"/>
      <c r="M203" s="15"/>
      <c r="N203" s="15"/>
      <c r="O203" s="60"/>
      <c r="P203" s="15"/>
    </row>
    <row r="204" spans="1:16" x14ac:dyDescent="0.25">
      <c r="A204" s="15"/>
      <c r="B204" s="15"/>
      <c r="C204" s="15"/>
      <c r="D204" s="54"/>
      <c r="E204" s="55"/>
      <c r="F204" s="62"/>
      <c r="G204" s="57"/>
      <c r="H204" s="58"/>
      <c r="I204" s="58"/>
      <c r="J204" s="59"/>
      <c r="K204" s="15"/>
      <c r="L204" s="15"/>
      <c r="M204" s="15"/>
      <c r="N204" s="15"/>
      <c r="O204" s="60"/>
      <c r="P204" s="15"/>
    </row>
    <row r="205" spans="1:16" x14ac:dyDescent="0.25">
      <c r="A205" s="15"/>
      <c r="B205" s="15"/>
      <c r="C205" s="15"/>
      <c r="D205" s="54"/>
      <c r="E205" s="55"/>
      <c r="F205" s="61"/>
      <c r="G205" s="57"/>
      <c r="H205" s="58"/>
      <c r="I205" s="58"/>
      <c r="J205" s="59"/>
      <c r="K205" s="15"/>
      <c r="L205" s="15"/>
      <c r="M205" s="15"/>
      <c r="N205" s="15"/>
      <c r="O205" s="60"/>
      <c r="P205" s="15"/>
    </row>
    <row r="206" spans="1:16" x14ac:dyDescent="0.25">
      <c r="A206" s="15"/>
      <c r="B206" s="15"/>
      <c r="C206" s="15"/>
      <c r="D206" s="54"/>
      <c r="E206" s="55"/>
      <c r="F206" s="61"/>
      <c r="G206" s="57"/>
      <c r="H206" s="58"/>
      <c r="I206" s="58"/>
      <c r="J206" s="59"/>
      <c r="K206" s="15"/>
      <c r="L206" s="15"/>
      <c r="M206" s="15"/>
      <c r="N206" s="15"/>
      <c r="O206" s="59"/>
      <c r="P206" s="15"/>
    </row>
    <row r="207" spans="1:16" x14ac:dyDescent="0.25">
      <c r="A207" s="15"/>
      <c r="B207" s="15"/>
      <c r="C207" s="15"/>
      <c r="D207" s="54"/>
      <c r="E207" s="55"/>
      <c r="F207" s="62"/>
      <c r="G207" s="57"/>
      <c r="H207" s="58"/>
      <c r="I207" s="58"/>
      <c r="J207" s="59"/>
      <c r="K207" s="15"/>
      <c r="L207" s="15"/>
      <c r="M207" s="15"/>
      <c r="N207" s="15"/>
      <c r="O207" s="59"/>
      <c r="P207" s="15"/>
    </row>
    <row r="208" spans="1:16" x14ac:dyDescent="0.25">
      <c r="A208" s="15"/>
      <c r="B208" s="15"/>
      <c r="C208" s="15"/>
      <c r="D208" s="54"/>
      <c r="E208" s="55"/>
      <c r="F208" s="61"/>
      <c r="G208" s="57"/>
      <c r="H208" s="58"/>
      <c r="I208" s="58"/>
      <c r="J208" s="59"/>
      <c r="K208" s="15"/>
      <c r="L208" s="15"/>
      <c r="M208" s="15"/>
      <c r="N208" s="15"/>
      <c r="O208" s="59"/>
      <c r="P208" s="15"/>
    </row>
    <row r="209" spans="1:16" x14ac:dyDescent="0.25">
      <c r="A209" s="15"/>
      <c r="B209" s="15"/>
      <c r="C209" s="15"/>
      <c r="D209" s="54"/>
      <c r="E209" s="55"/>
      <c r="F209" s="61"/>
      <c r="G209" s="57"/>
      <c r="H209" s="58"/>
      <c r="I209" s="58"/>
      <c r="J209" s="59"/>
      <c r="K209" s="15"/>
      <c r="L209" s="15"/>
      <c r="M209" s="15"/>
      <c r="N209" s="15"/>
      <c r="O209" s="59"/>
      <c r="P209" s="15"/>
    </row>
    <row r="210" spans="1:16" x14ac:dyDescent="0.25">
      <c r="A210" s="15"/>
      <c r="B210" s="15"/>
      <c r="C210" s="15"/>
      <c r="D210" s="54"/>
      <c r="E210" s="55"/>
      <c r="F210" s="62"/>
      <c r="G210" s="57"/>
      <c r="H210" s="58"/>
      <c r="I210" s="58"/>
      <c r="J210" s="59"/>
      <c r="K210" s="15"/>
      <c r="L210" s="15"/>
      <c r="M210" s="15"/>
      <c r="N210" s="15"/>
      <c r="O210" s="59"/>
      <c r="P210" s="15"/>
    </row>
    <row r="211" spans="1:16" x14ac:dyDescent="0.25">
      <c r="A211" s="15"/>
      <c r="B211" s="15"/>
      <c r="C211" s="15"/>
      <c r="D211" s="54"/>
      <c r="E211" s="55"/>
      <c r="F211" s="61"/>
      <c r="G211" s="57"/>
      <c r="H211" s="58"/>
      <c r="I211" s="58"/>
      <c r="J211" s="59"/>
      <c r="K211" s="15"/>
      <c r="L211" s="15"/>
      <c r="M211" s="15"/>
      <c r="N211" s="15"/>
      <c r="O211" s="59"/>
      <c r="P211" s="15"/>
    </row>
    <row r="212" spans="1:16" x14ac:dyDescent="0.25">
      <c r="A212" s="15"/>
      <c r="B212" s="15"/>
      <c r="C212" s="15"/>
      <c r="D212" s="54"/>
      <c r="E212" s="55"/>
      <c r="F212" s="61"/>
      <c r="G212" s="57"/>
      <c r="H212" s="58"/>
      <c r="I212" s="58"/>
      <c r="J212" s="59"/>
      <c r="K212" s="15"/>
      <c r="L212" s="15"/>
      <c r="M212" s="15"/>
      <c r="N212" s="15"/>
      <c r="O212" s="59"/>
      <c r="P212" s="15"/>
    </row>
    <row r="213" spans="1:16" x14ac:dyDescent="0.25">
      <c r="A213" s="15"/>
      <c r="B213" s="15"/>
      <c r="C213" s="15"/>
      <c r="D213" s="54"/>
      <c r="E213" s="55"/>
      <c r="F213" s="62"/>
      <c r="G213" s="57"/>
      <c r="H213" s="58"/>
      <c r="I213" s="58"/>
      <c r="J213" s="59"/>
      <c r="K213" s="15"/>
      <c r="L213" s="15"/>
      <c r="M213" s="15"/>
      <c r="N213" s="15"/>
      <c r="O213" s="59"/>
      <c r="P213" s="15"/>
    </row>
    <row r="214" spans="1:16" x14ac:dyDescent="0.25">
      <c r="A214" s="15"/>
      <c r="B214" s="15"/>
      <c r="C214" s="15"/>
      <c r="D214" s="54"/>
      <c r="E214" s="55"/>
      <c r="F214" s="61"/>
      <c r="G214" s="57"/>
      <c r="H214" s="58"/>
      <c r="I214" s="58"/>
      <c r="J214" s="59"/>
      <c r="K214" s="15"/>
      <c r="L214" s="15"/>
      <c r="M214" s="15"/>
      <c r="N214" s="15"/>
      <c r="O214" s="59"/>
      <c r="P214" s="15"/>
    </row>
    <row r="215" spans="1:16" x14ac:dyDescent="0.25">
      <c r="A215" s="15"/>
      <c r="B215" s="15"/>
      <c r="C215" s="15"/>
      <c r="D215" s="54"/>
      <c r="E215" s="55"/>
      <c r="F215" s="61"/>
      <c r="G215" s="57"/>
      <c r="H215" s="58"/>
      <c r="I215" s="58"/>
      <c r="J215" s="59"/>
      <c r="K215" s="15"/>
      <c r="L215" s="15"/>
      <c r="M215" s="15"/>
      <c r="N215" s="15"/>
      <c r="O215" s="59"/>
      <c r="P215" s="15"/>
    </row>
    <row r="216" spans="1:16" x14ac:dyDescent="0.25">
      <c r="A216" s="15"/>
      <c r="B216" s="15"/>
      <c r="C216" s="15"/>
      <c r="D216" s="54"/>
      <c r="E216" s="55"/>
      <c r="F216" s="62"/>
      <c r="G216" s="57"/>
      <c r="H216" s="58"/>
      <c r="I216" s="58"/>
      <c r="J216" s="59"/>
      <c r="K216" s="15"/>
      <c r="L216" s="15"/>
      <c r="M216" s="15"/>
      <c r="N216" s="15"/>
      <c r="O216" s="59"/>
      <c r="P216" s="15"/>
    </row>
    <row r="217" spans="1:16" x14ac:dyDescent="0.25">
      <c r="A217" s="15"/>
      <c r="B217" s="15"/>
      <c r="C217" s="15"/>
      <c r="D217" s="54"/>
      <c r="E217" s="55"/>
      <c r="F217" s="61"/>
      <c r="G217" s="57"/>
      <c r="H217" s="58"/>
      <c r="I217" s="58"/>
      <c r="J217" s="59"/>
      <c r="K217" s="15"/>
      <c r="L217" s="15"/>
      <c r="M217" s="15"/>
      <c r="N217" s="15"/>
      <c r="O217" s="59"/>
      <c r="P217" s="15"/>
    </row>
    <row r="218" spans="1:16" x14ac:dyDescent="0.25">
      <c r="A218" s="15"/>
      <c r="B218" s="15"/>
      <c r="C218" s="15"/>
      <c r="D218" s="54"/>
      <c r="E218" s="55"/>
      <c r="F218" s="61"/>
      <c r="G218" s="57"/>
      <c r="H218" s="58"/>
      <c r="I218" s="58"/>
      <c r="J218" s="59"/>
      <c r="K218" s="15"/>
      <c r="L218" s="15"/>
      <c r="M218" s="15"/>
      <c r="N218" s="15"/>
      <c r="O218" s="59"/>
      <c r="P218" s="15"/>
    </row>
    <row r="219" spans="1:16" x14ac:dyDescent="0.25">
      <c r="A219" s="15"/>
      <c r="B219" s="15"/>
      <c r="C219" s="15"/>
      <c r="D219" s="54"/>
      <c r="E219" s="55"/>
      <c r="F219" s="62"/>
      <c r="G219" s="57"/>
      <c r="H219" s="58"/>
      <c r="I219" s="58"/>
      <c r="J219" s="59"/>
      <c r="K219" s="15"/>
      <c r="L219" s="15"/>
      <c r="M219" s="15"/>
      <c r="N219" s="15"/>
      <c r="O219" s="59"/>
      <c r="P219" s="15"/>
    </row>
    <row r="220" spans="1:16" x14ac:dyDescent="0.25">
      <c r="A220" s="15"/>
      <c r="B220" s="15"/>
      <c r="C220" s="15"/>
      <c r="D220" s="54"/>
      <c r="E220" s="55"/>
      <c r="F220" s="61"/>
      <c r="G220" s="57"/>
      <c r="H220" s="58"/>
      <c r="I220" s="58"/>
      <c r="J220" s="59"/>
      <c r="K220" s="15"/>
      <c r="L220" s="15"/>
      <c r="M220" s="15"/>
      <c r="N220" s="15"/>
      <c r="O220" s="59"/>
      <c r="P220" s="15"/>
    </row>
    <row r="221" spans="1:16" x14ac:dyDescent="0.25">
      <c r="A221" s="15"/>
      <c r="B221" s="15"/>
      <c r="C221" s="15"/>
      <c r="D221" s="54"/>
      <c r="E221" s="55"/>
      <c r="F221" s="61"/>
      <c r="G221" s="57"/>
      <c r="H221" s="58"/>
      <c r="I221" s="58"/>
      <c r="J221" s="59"/>
      <c r="K221" s="15"/>
      <c r="L221" s="15"/>
      <c r="M221" s="15"/>
      <c r="N221" s="15"/>
      <c r="O221" s="59"/>
      <c r="P221" s="15"/>
    </row>
    <row r="222" spans="1:16" x14ac:dyDescent="0.25">
      <c r="A222" s="15"/>
      <c r="B222" s="15"/>
      <c r="C222" s="15"/>
      <c r="D222" s="54"/>
      <c r="E222" s="55"/>
      <c r="F222" s="62"/>
      <c r="G222" s="57"/>
      <c r="H222" s="58"/>
      <c r="I222" s="58"/>
      <c r="J222" s="59"/>
      <c r="K222" s="15"/>
      <c r="L222" s="15"/>
      <c r="M222" s="15"/>
      <c r="N222" s="15"/>
      <c r="O222" s="59"/>
      <c r="P222" s="15"/>
    </row>
    <row r="223" spans="1:16" x14ac:dyDescent="0.25">
      <c r="A223" s="15"/>
      <c r="B223" s="15"/>
      <c r="C223" s="15"/>
      <c r="D223" s="54"/>
      <c r="E223" s="55"/>
      <c r="F223" s="61"/>
      <c r="G223" s="57"/>
      <c r="H223" s="58"/>
      <c r="I223" s="58"/>
      <c r="J223" s="59"/>
      <c r="K223" s="15"/>
      <c r="L223" s="15"/>
      <c r="M223" s="15"/>
      <c r="N223" s="15"/>
      <c r="O223" s="59"/>
      <c r="P223" s="15"/>
    </row>
    <row r="224" spans="1:16" x14ac:dyDescent="0.25">
      <c r="A224" s="15"/>
      <c r="B224" s="15"/>
      <c r="C224" s="15"/>
      <c r="D224" s="54"/>
      <c r="E224" s="55"/>
      <c r="F224" s="61"/>
      <c r="G224" s="57"/>
      <c r="H224" s="58"/>
      <c r="I224" s="58"/>
      <c r="J224" s="59"/>
      <c r="K224" s="15"/>
      <c r="L224" s="15"/>
      <c r="M224" s="15"/>
      <c r="N224" s="15"/>
      <c r="O224" s="59"/>
      <c r="P224" s="15"/>
    </row>
    <row r="225" spans="1:16" x14ac:dyDescent="0.25">
      <c r="A225" s="15"/>
      <c r="B225" s="15"/>
      <c r="C225" s="15"/>
      <c r="D225" s="54"/>
      <c r="E225" s="55"/>
      <c r="F225" s="62"/>
      <c r="G225" s="57"/>
      <c r="H225" s="58"/>
      <c r="I225" s="58"/>
      <c r="J225" s="59"/>
      <c r="K225" s="15"/>
      <c r="L225" s="15"/>
      <c r="M225" s="15"/>
      <c r="N225" s="15"/>
      <c r="O225" s="59"/>
      <c r="P225" s="15"/>
    </row>
    <row r="226" spans="1:16" x14ac:dyDescent="0.25">
      <c r="A226" s="15"/>
      <c r="B226" s="15"/>
      <c r="C226" s="15"/>
      <c r="D226" s="54"/>
      <c r="E226" s="55"/>
      <c r="F226" s="61"/>
      <c r="G226" s="57"/>
      <c r="H226" s="58"/>
      <c r="I226" s="58"/>
      <c r="J226" s="59"/>
      <c r="K226" s="15"/>
      <c r="L226" s="15"/>
      <c r="M226" s="15"/>
      <c r="N226" s="15"/>
      <c r="O226" s="59"/>
      <c r="P226" s="15"/>
    </row>
    <row r="227" spans="1:16" x14ac:dyDescent="0.25">
      <c r="A227" s="15"/>
      <c r="B227" s="15"/>
      <c r="C227" s="15"/>
      <c r="D227" s="54"/>
      <c r="E227" s="55"/>
      <c r="F227" s="61"/>
      <c r="G227" s="57"/>
      <c r="H227" s="58"/>
      <c r="I227" s="58"/>
      <c r="J227" s="59"/>
      <c r="K227" s="15"/>
      <c r="L227" s="15"/>
      <c r="M227" s="15"/>
      <c r="N227" s="15"/>
      <c r="O227" s="59"/>
      <c r="P227" s="15"/>
    </row>
    <row r="228" spans="1:16" x14ac:dyDescent="0.25">
      <c r="A228" s="15"/>
      <c r="B228" s="15"/>
      <c r="C228" s="15"/>
      <c r="D228" s="54"/>
      <c r="E228" s="55"/>
      <c r="F228" s="62"/>
      <c r="G228" s="57"/>
      <c r="H228" s="58"/>
      <c r="I228" s="58"/>
      <c r="J228" s="59"/>
      <c r="K228" s="15"/>
      <c r="L228" s="15"/>
      <c r="M228" s="15"/>
      <c r="N228" s="15"/>
      <c r="O228" s="59"/>
      <c r="P228" s="15"/>
    </row>
    <row r="229" spans="1:16" x14ac:dyDescent="0.25">
      <c r="A229" s="15"/>
      <c r="B229" s="15"/>
      <c r="C229" s="15"/>
      <c r="D229" s="54"/>
      <c r="E229" s="55"/>
      <c r="F229" s="61"/>
      <c r="G229" s="57"/>
      <c r="H229" s="58"/>
      <c r="I229" s="58"/>
      <c r="J229" s="59"/>
      <c r="K229" s="15"/>
      <c r="L229" s="15"/>
      <c r="M229" s="15"/>
      <c r="N229" s="15"/>
      <c r="O229" s="59"/>
      <c r="P229" s="15"/>
    </row>
    <row r="230" spans="1:16" x14ac:dyDescent="0.25">
      <c r="A230" s="15"/>
      <c r="B230" s="15"/>
      <c r="C230" s="15"/>
      <c r="D230" s="54"/>
      <c r="E230" s="55"/>
      <c r="F230" s="61"/>
      <c r="G230" s="57"/>
      <c r="H230" s="58"/>
      <c r="I230" s="58"/>
      <c r="J230" s="59"/>
      <c r="K230" s="15"/>
      <c r="L230" s="15"/>
      <c r="M230" s="15"/>
      <c r="N230" s="15"/>
      <c r="O230" s="59"/>
      <c r="P230" s="15"/>
    </row>
    <row r="231" spans="1:16" x14ac:dyDescent="0.25">
      <c r="A231" s="15"/>
      <c r="B231" s="15"/>
      <c r="C231" s="15"/>
      <c r="D231" s="54"/>
      <c r="E231" s="55"/>
      <c r="F231" s="62"/>
      <c r="G231" s="57"/>
      <c r="H231" s="58"/>
      <c r="I231" s="58"/>
      <c r="J231" s="59"/>
      <c r="K231" s="15"/>
      <c r="L231" s="15"/>
      <c r="M231" s="15"/>
      <c r="N231" s="15"/>
      <c r="O231" s="59"/>
      <c r="P231" s="15"/>
    </row>
    <row r="232" spans="1:16" x14ac:dyDescent="0.25">
      <c r="A232" s="15"/>
      <c r="B232" s="15"/>
      <c r="C232" s="15"/>
      <c r="D232" s="54"/>
      <c r="E232" s="55"/>
      <c r="F232" s="61"/>
      <c r="G232" s="57"/>
      <c r="H232" s="58"/>
      <c r="I232" s="58"/>
      <c r="J232" s="59"/>
      <c r="K232" s="15"/>
      <c r="L232" s="15"/>
      <c r="M232" s="15"/>
      <c r="N232" s="15"/>
      <c r="O232" s="59"/>
      <c r="P232" s="15"/>
    </row>
    <row r="233" spans="1:16" x14ac:dyDescent="0.25">
      <c r="A233" s="15"/>
      <c r="B233" s="15"/>
      <c r="C233" s="15"/>
      <c r="D233" s="54"/>
      <c r="E233" s="55"/>
      <c r="F233" s="61"/>
      <c r="G233" s="57"/>
      <c r="H233" s="58"/>
      <c r="I233" s="58"/>
      <c r="J233" s="59"/>
      <c r="K233" s="15"/>
      <c r="L233" s="15"/>
      <c r="M233" s="15"/>
      <c r="N233" s="15"/>
      <c r="O233" s="59"/>
      <c r="P233" s="15"/>
    </row>
    <row r="234" spans="1:16" x14ac:dyDescent="0.25">
      <c r="A234" s="15"/>
      <c r="B234" s="15"/>
      <c r="C234" s="15"/>
      <c r="D234" s="54"/>
      <c r="E234" s="55"/>
      <c r="F234" s="62"/>
      <c r="G234" s="57"/>
      <c r="H234" s="58"/>
      <c r="I234" s="58"/>
      <c r="J234" s="59"/>
      <c r="K234" s="15"/>
      <c r="L234" s="15"/>
      <c r="M234" s="15"/>
      <c r="N234" s="15"/>
      <c r="O234" s="59"/>
      <c r="P234" s="15"/>
    </row>
    <row r="235" spans="1:16" x14ac:dyDescent="0.25">
      <c r="A235" s="15"/>
      <c r="B235" s="15"/>
      <c r="C235" s="15"/>
      <c r="D235" s="54"/>
      <c r="E235" s="55"/>
      <c r="F235" s="61"/>
      <c r="G235" s="57"/>
      <c r="H235" s="58"/>
      <c r="I235" s="58"/>
      <c r="J235" s="59"/>
      <c r="K235" s="15"/>
      <c r="L235" s="15"/>
      <c r="M235" s="15"/>
      <c r="N235" s="15"/>
      <c r="O235" s="59"/>
      <c r="P235" s="15"/>
    </row>
    <row r="236" spans="1:16" x14ac:dyDescent="0.25">
      <c r="A236" s="15"/>
      <c r="B236" s="15"/>
      <c r="C236" s="15"/>
      <c r="D236" s="54"/>
      <c r="E236" s="55"/>
      <c r="F236" s="61"/>
      <c r="G236" s="57"/>
      <c r="H236" s="58"/>
      <c r="I236" s="58"/>
      <c r="J236" s="59"/>
      <c r="K236" s="15"/>
      <c r="L236" s="15"/>
      <c r="M236" s="15"/>
      <c r="N236" s="15"/>
      <c r="O236" s="59"/>
      <c r="P236" s="15"/>
    </row>
    <row r="237" spans="1:16" x14ac:dyDescent="0.25">
      <c r="A237" s="15"/>
      <c r="B237" s="15"/>
      <c r="C237" s="15"/>
      <c r="D237" s="54"/>
      <c r="E237" s="55"/>
      <c r="F237" s="62"/>
      <c r="G237" s="57"/>
      <c r="H237" s="58"/>
      <c r="I237" s="58"/>
      <c r="J237" s="59"/>
      <c r="K237" s="15"/>
      <c r="L237" s="15"/>
      <c r="M237" s="15"/>
      <c r="N237" s="15"/>
      <c r="O237" s="59"/>
      <c r="P237" s="15"/>
    </row>
    <row r="238" spans="1:16" x14ac:dyDescent="0.25">
      <c r="A238" s="15"/>
      <c r="B238" s="15"/>
      <c r="C238" s="15"/>
      <c r="D238" s="54"/>
      <c r="E238" s="55"/>
      <c r="F238" s="61"/>
      <c r="G238" s="57"/>
      <c r="H238" s="58"/>
      <c r="I238" s="58"/>
      <c r="J238" s="59"/>
      <c r="K238" s="15"/>
      <c r="L238" s="15"/>
      <c r="M238" s="15"/>
      <c r="N238" s="15"/>
      <c r="O238" s="59"/>
      <c r="P238" s="15"/>
    </row>
    <row r="239" spans="1:16" x14ac:dyDescent="0.25">
      <c r="A239" s="15"/>
      <c r="B239" s="15"/>
      <c r="C239" s="15"/>
      <c r="D239" s="54"/>
      <c r="E239" s="55"/>
      <c r="F239" s="61"/>
      <c r="G239" s="57"/>
      <c r="H239" s="58"/>
      <c r="I239" s="58"/>
      <c r="J239" s="59"/>
      <c r="K239" s="15"/>
      <c r="L239" s="15"/>
      <c r="M239" s="15"/>
      <c r="N239" s="15"/>
      <c r="O239" s="59"/>
      <c r="P239" s="15"/>
    </row>
    <row r="240" spans="1:16" x14ac:dyDescent="0.25">
      <c r="A240" s="15"/>
      <c r="B240" s="15"/>
      <c r="C240" s="15"/>
      <c r="D240" s="54"/>
      <c r="E240" s="55"/>
      <c r="F240" s="62"/>
      <c r="G240" s="57"/>
      <c r="H240" s="58"/>
      <c r="I240" s="58"/>
      <c r="J240" s="59"/>
      <c r="K240" s="15"/>
      <c r="L240" s="15"/>
      <c r="M240" s="15"/>
      <c r="N240" s="15"/>
      <c r="O240" s="59"/>
      <c r="P240" s="15"/>
    </row>
    <row r="241" spans="1:16" x14ac:dyDescent="0.25">
      <c r="A241" s="15"/>
      <c r="B241" s="15"/>
      <c r="C241" s="15"/>
      <c r="D241" s="54"/>
      <c r="E241" s="55"/>
      <c r="F241" s="61"/>
      <c r="G241" s="57"/>
      <c r="H241" s="58"/>
      <c r="I241" s="58"/>
      <c r="J241" s="59"/>
      <c r="K241" s="15"/>
      <c r="L241" s="15"/>
      <c r="M241" s="15"/>
      <c r="N241" s="15"/>
      <c r="O241" s="59"/>
      <c r="P241" s="15"/>
    </row>
    <row r="242" spans="1:16" x14ac:dyDescent="0.25">
      <c r="A242" s="15"/>
      <c r="B242" s="15"/>
      <c r="C242" s="15"/>
      <c r="D242" s="54"/>
      <c r="E242" s="55"/>
      <c r="F242" s="61"/>
      <c r="G242" s="57"/>
      <c r="H242" s="58"/>
      <c r="I242" s="58"/>
      <c r="J242" s="59"/>
      <c r="K242" s="15"/>
      <c r="L242" s="15"/>
      <c r="M242" s="15"/>
      <c r="N242" s="15"/>
      <c r="O242" s="59"/>
      <c r="P242" s="15"/>
    </row>
    <row r="243" spans="1:16" x14ac:dyDescent="0.25">
      <c r="A243" s="15"/>
      <c r="B243" s="15"/>
      <c r="C243" s="15"/>
      <c r="D243" s="54"/>
      <c r="E243" s="55"/>
      <c r="F243" s="62"/>
      <c r="G243" s="57"/>
      <c r="H243" s="58"/>
      <c r="I243" s="58"/>
      <c r="J243" s="59"/>
      <c r="K243" s="15"/>
      <c r="L243" s="15"/>
      <c r="M243" s="15"/>
      <c r="N243" s="15"/>
      <c r="O243" s="59"/>
      <c r="P243" s="15"/>
    </row>
    <row r="244" spans="1:16" x14ac:dyDescent="0.25">
      <c r="A244" s="15"/>
      <c r="B244" s="15"/>
      <c r="C244" s="15"/>
      <c r="D244" s="54"/>
      <c r="E244" s="55"/>
      <c r="F244" s="61"/>
      <c r="G244" s="57"/>
      <c r="H244" s="58"/>
      <c r="I244" s="58"/>
      <c r="J244" s="59"/>
      <c r="K244" s="15"/>
      <c r="L244" s="15"/>
      <c r="M244" s="15"/>
      <c r="N244" s="15"/>
      <c r="O244" s="59"/>
      <c r="P244" s="15"/>
    </row>
    <row r="245" spans="1:16" x14ac:dyDescent="0.25">
      <c r="A245" s="15"/>
      <c r="B245" s="15"/>
      <c r="C245" s="15"/>
      <c r="D245" s="54"/>
      <c r="E245" s="55"/>
      <c r="F245" s="61"/>
      <c r="G245" s="57"/>
      <c r="H245" s="58"/>
      <c r="I245" s="58"/>
      <c r="J245" s="59"/>
      <c r="K245" s="15"/>
      <c r="L245" s="15"/>
      <c r="M245" s="15"/>
      <c r="N245" s="15"/>
      <c r="O245" s="59"/>
      <c r="P245" s="15"/>
    </row>
    <row r="246" spans="1:16" x14ac:dyDescent="0.25">
      <c r="A246" s="15"/>
      <c r="B246" s="15"/>
      <c r="C246" s="15"/>
      <c r="D246" s="54"/>
      <c r="E246" s="55"/>
      <c r="F246" s="62"/>
      <c r="G246" s="57"/>
      <c r="H246" s="58"/>
      <c r="I246" s="58"/>
      <c r="J246" s="59"/>
      <c r="K246" s="15"/>
      <c r="L246" s="15"/>
      <c r="M246" s="15"/>
      <c r="N246" s="15"/>
      <c r="O246" s="59"/>
      <c r="P246" s="15"/>
    </row>
    <row r="247" spans="1:16" x14ac:dyDescent="0.25">
      <c r="A247" s="15"/>
      <c r="B247" s="15"/>
      <c r="C247" s="15"/>
      <c r="D247" s="54"/>
      <c r="E247" s="55"/>
      <c r="F247" s="61"/>
      <c r="G247" s="57"/>
      <c r="H247" s="58"/>
      <c r="I247" s="58"/>
      <c r="J247" s="59"/>
      <c r="K247" s="15"/>
      <c r="L247" s="15"/>
      <c r="M247" s="15"/>
      <c r="N247" s="15"/>
      <c r="O247" s="59"/>
      <c r="P247" s="15"/>
    </row>
    <row r="248" spans="1:16" x14ac:dyDescent="0.25">
      <c r="A248" s="15"/>
      <c r="B248" s="15"/>
      <c r="C248" s="15"/>
      <c r="D248" s="54"/>
      <c r="E248" s="55"/>
      <c r="F248" s="61"/>
      <c r="G248" s="57"/>
      <c r="H248" s="58"/>
      <c r="I248" s="58"/>
      <c r="J248" s="59"/>
      <c r="K248" s="15"/>
      <c r="L248" s="15"/>
      <c r="M248" s="15"/>
      <c r="N248" s="15"/>
      <c r="O248" s="59"/>
      <c r="P248" s="15"/>
    </row>
    <row r="249" spans="1:16" x14ac:dyDescent="0.25">
      <c r="A249" s="15"/>
      <c r="B249" s="15"/>
      <c r="C249" s="15"/>
      <c r="D249" s="54"/>
      <c r="E249" s="55"/>
      <c r="F249" s="62"/>
      <c r="G249" s="57"/>
      <c r="H249" s="58"/>
      <c r="I249" s="58"/>
      <c r="J249" s="59"/>
      <c r="K249" s="15"/>
      <c r="L249" s="15"/>
      <c r="M249" s="15"/>
      <c r="N249" s="15"/>
      <c r="O249" s="59"/>
      <c r="P249" s="15"/>
    </row>
    <row r="250" spans="1:16" x14ac:dyDescent="0.25">
      <c r="A250" s="15"/>
      <c r="B250" s="15"/>
      <c r="C250" s="15"/>
      <c r="D250" s="54"/>
      <c r="E250" s="55"/>
      <c r="F250" s="61"/>
      <c r="G250" s="57"/>
      <c r="H250" s="58"/>
      <c r="I250" s="58"/>
      <c r="J250" s="59"/>
      <c r="K250" s="15"/>
      <c r="L250" s="15"/>
      <c r="M250" s="15"/>
      <c r="N250" s="15"/>
      <c r="O250" s="59"/>
      <c r="P250" s="15"/>
    </row>
    <row r="251" spans="1:16" x14ac:dyDescent="0.25">
      <c r="A251" s="15"/>
      <c r="B251" s="15"/>
      <c r="C251" s="15"/>
      <c r="D251" s="54"/>
      <c r="E251" s="55"/>
      <c r="F251" s="61"/>
      <c r="G251" s="57"/>
      <c r="H251" s="58"/>
      <c r="I251" s="58"/>
      <c r="J251" s="59"/>
      <c r="K251" s="15"/>
      <c r="L251" s="15"/>
      <c r="M251" s="15"/>
      <c r="N251" s="15"/>
      <c r="O251" s="59"/>
      <c r="P251" s="15"/>
    </row>
    <row r="252" spans="1:16" x14ac:dyDescent="0.25">
      <c r="A252" s="15"/>
      <c r="B252" s="15"/>
      <c r="C252" s="15"/>
      <c r="D252" s="54"/>
      <c r="E252" s="55"/>
      <c r="F252" s="62"/>
      <c r="G252" s="57"/>
      <c r="H252" s="58"/>
      <c r="I252" s="58"/>
      <c r="J252" s="59"/>
      <c r="K252" s="15"/>
      <c r="L252" s="15"/>
      <c r="M252" s="15"/>
      <c r="N252" s="15"/>
      <c r="O252" s="59"/>
      <c r="P252" s="15"/>
    </row>
    <row r="253" spans="1:16" x14ac:dyDescent="0.25">
      <c r="A253" s="15"/>
      <c r="B253" s="15"/>
      <c r="C253" s="15"/>
      <c r="D253" s="54"/>
      <c r="E253" s="55"/>
      <c r="F253" s="61"/>
      <c r="G253" s="57"/>
      <c r="H253" s="58"/>
      <c r="I253" s="58"/>
      <c r="J253" s="59"/>
      <c r="K253" s="15"/>
      <c r="L253" s="15"/>
      <c r="M253" s="15"/>
      <c r="N253" s="15"/>
      <c r="O253" s="59"/>
      <c r="P253" s="15"/>
    </row>
    <row r="254" spans="1:16" x14ac:dyDescent="0.25">
      <c r="A254" s="15"/>
      <c r="B254" s="15"/>
      <c r="C254" s="15"/>
      <c r="D254" s="54"/>
      <c r="E254" s="55"/>
      <c r="F254" s="61"/>
      <c r="G254" s="57"/>
      <c r="H254" s="58"/>
      <c r="I254" s="58"/>
      <c r="J254" s="59"/>
      <c r="K254" s="15"/>
      <c r="L254" s="15"/>
      <c r="M254" s="15"/>
      <c r="N254" s="15"/>
      <c r="O254" s="59"/>
      <c r="P254" s="15"/>
    </row>
    <row r="255" spans="1:16" x14ac:dyDescent="0.25">
      <c r="A255" s="15"/>
      <c r="B255" s="15"/>
      <c r="C255" s="15"/>
      <c r="D255" s="54"/>
      <c r="E255" s="55"/>
      <c r="F255" s="62"/>
      <c r="G255" s="57"/>
      <c r="H255" s="58"/>
      <c r="I255" s="58"/>
      <c r="J255" s="59"/>
      <c r="K255" s="15"/>
      <c r="L255" s="15"/>
      <c r="M255" s="15"/>
      <c r="N255" s="15"/>
      <c r="O255" s="59"/>
      <c r="P255" s="15"/>
    </row>
    <row r="256" spans="1:16" x14ac:dyDescent="0.25">
      <c r="A256" s="15"/>
      <c r="B256" s="15"/>
      <c r="C256" s="15"/>
      <c r="D256" s="54"/>
      <c r="E256" s="55"/>
      <c r="F256" s="61"/>
      <c r="G256" s="57"/>
      <c r="H256" s="58"/>
      <c r="I256" s="58"/>
      <c r="J256" s="59"/>
      <c r="K256" s="15"/>
      <c r="L256" s="15"/>
      <c r="M256" s="15"/>
      <c r="N256" s="15"/>
      <c r="O256" s="59"/>
      <c r="P256" s="15"/>
    </row>
    <row r="257" spans="1:16" x14ac:dyDescent="0.25">
      <c r="A257" s="15"/>
      <c r="B257" s="15"/>
      <c r="C257" s="15"/>
      <c r="D257" s="54"/>
      <c r="E257" s="55"/>
      <c r="F257" s="61"/>
      <c r="G257" s="57"/>
      <c r="H257" s="58"/>
      <c r="I257" s="58"/>
      <c r="J257" s="59"/>
      <c r="K257" s="15"/>
      <c r="L257" s="15"/>
      <c r="M257" s="15"/>
      <c r="N257" s="15"/>
      <c r="O257" s="59"/>
      <c r="P257" s="15"/>
    </row>
    <row r="258" spans="1:16" x14ac:dyDescent="0.25">
      <c r="A258" s="15"/>
      <c r="B258" s="15"/>
      <c r="C258" s="15"/>
      <c r="D258" s="54"/>
      <c r="E258" s="55"/>
      <c r="F258" s="62"/>
      <c r="G258" s="57"/>
      <c r="H258" s="58"/>
      <c r="I258" s="58"/>
      <c r="J258" s="59"/>
      <c r="K258" s="15"/>
      <c r="L258" s="15"/>
      <c r="M258" s="15"/>
      <c r="N258" s="15"/>
    </row>
    <row r="259" spans="1:16" x14ac:dyDescent="0.25">
      <c r="A259" s="15"/>
      <c r="B259" s="15"/>
      <c r="C259" s="15"/>
      <c r="D259" s="54"/>
      <c r="E259" s="55"/>
      <c r="F259" s="61"/>
      <c r="G259" s="57"/>
      <c r="H259" s="58"/>
      <c r="I259" s="58"/>
      <c r="J259" s="59"/>
      <c r="K259" s="15"/>
      <c r="L259" s="15"/>
      <c r="M259" s="15"/>
      <c r="N259" s="15"/>
    </row>
    <row r="260" spans="1:16" x14ac:dyDescent="0.25">
      <c r="A260" s="15"/>
      <c r="B260" s="15"/>
      <c r="C260" s="15"/>
      <c r="D260" s="54"/>
      <c r="E260" s="55"/>
      <c r="F260" s="61"/>
      <c r="G260" s="57"/>
      <c r="H260" s="58"/>
      <c r="I260" s="58"/>
      <c r="J260" s="59"/>
      <c r="K260" s="15"/>
      <c r="L260" s="15"/>
      <c r="M260" s="15"/>
      <c r="N260" s="15"/>
    </row>
    <row r="261" spans="1:16" x14ac:dyDescent="0.25">
      <c r="A261" s="15"/>
    </row>
  </sheetData>
  <autoFilter ref="A1:Q105" xr:uid="{B796C4A3-9C09-4438-B936-5C740B970A8F}"/>
  <hyperlinks>
    <hyperlink ref="D50" r:id="rId1" display="https://shop.forumsports.it/" xr:uid="{35664630-489B-46F2-844B-B3A172F19385}"/>
    <hyperlink ref="G50" r:id="rId2" display="https://shop.forumsports.it/" xr:uid="{9FF4D0BF-20A9-4EBC-BF25-B672EC776568}"/>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2025</vt:lpstr>
      <vt:lpstr>'2025'!_Hlk194412717</vt:lpstr>
      <vt:lpstr>'2025'!_Hlk207005574</vt:lpstr>
      <vt:lpstr>'2025'!_Hlk212730271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Rossella Turco</dc:creator>
  <cp:lastModifiedBy>Rossella Turco</cp:lastModifiedBy>
  <dcterms:created xsi:type="dcterms:W3CDTF">2026-04-29T13:54:27Z</dcterms:created>
  <dcterms:modified xsi:type="dcterms:W3CDTF">2026-04-29T13:54:41Z</dcterms:modified>
</cp:coreProperties>
</file>